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-30" yWindow="0" windowWidth="15480" windowHeight="4575"/>
  </bookViews>
  <sheets>
    <sheet name="Tržišni udjeli" sheetId="2" r:id="rId1"/>
  </sheets>
  <calcPr calcId="145621"/>
</workbook>
</file>

<file path=xl/calcChain.xml><?xml version="1.0" encoding="utf-8"?>
<calcChain xmlns="http://schemas.openxmlformats.org/spreadsheetml/2006/main">
  <c r="I33" i="2" l="1"/>
  <c r="I10" i="2"/>
  <c r="I11" i="2"/>
  <c r="I27" i="2" l="1"/>
  <c r="E27" i="2"/>
  <c r="D27" i="2"/>
  <c r="E33" i="2"/>
  <c r="D33" i="2"/>
  <c r="I34" i="2"/>
  <c r="G35" i="2"/>
  <c r="F36" i="2"/>
  <c r="F37" i="2"/>
  <c r="C36" i="2" l="1"/>
  <c r="F20" i="2"/>
  <c r="G10" i="2" s="1"/>
  <c r="C20" i="2" l="1"/>
  <c r="G27" i="2" l="1"/>
  <c r="G33" i="2"/>
  <c r="I22" i="2"/>
  <c r="I24" i="2"/>
  <c r="I25" i="2"/>
  <c r="I26" i="2"/>
  <c r="I28" i="2"/>
  <c r="I29" i="2"/>
  <c r="I30" i="2"/>
  <c r="I31" i="2"/>
  <c r="I32" i="2"/>
  <c r="I35" i="2"/>
  <c r="I23" i="2"/>
  <c r="G22" i="2"/>
  <c r="D35" i="2" l="1"/>
  <c r="D32" i="2"/>
  <c r="D30" i="2"/>
  <c r="D28" i="2"/>
  <c r="D25" i="2"/>
  <c r="D22" i="2"/>
  <c r="D23" i="2"/>
  <c r="D34" i="2"/>
  <c r="D31" i="2"/>
  <c r="D29" i="2"/>
  <c r="D26" i="2"/>
  <c r="D24" i="2"/>
  <c r="G28" i="2"/>
  <c r="G23" i="2"/>
  <c r="G34" i="2"/>
  <c r="G31" i="2"/>
  <c r="G29" i="2"/>
  <c r="G26" i="2"/>
  <c r="G24" i="2"/>
  <c r="G32" i="2"/>
  <c r="G30" i="2"/>
  <c r="G25" i="2"/>
  <c r="D7" i="2"/>
  <c r="G36" i="2" l="1"/>
  <c r="N20" i="2"/>
  <c r="M8" i="2"/>
  <c r="O8" i="2" s="1"/>
  <c r="M9" i="2"/>
  <c r="O9" i="2" s="1"/>
  <c r="M11" i="2"/>
  <c r="O11" i="2" s="1"/>
  <c r="M12" i="2"/>
  <c r="O12" i="2" s="1"/>
  <c r="M13" i="2"/>
  <c r="O13" i="2" s="1"/>
  <c r="M14" i="2"/>
  <c r="O14" i="2" s="1"/>
  <c r="M15" i="2"/>
  <c r="O15" i="2" s="1"/>
  <c r="M16" i="2"/>
  <c r="O16" i="2" s="1"/>
  <c r="M17" i="2"/>
  <c r="O17" i="2" s="1"/>
  <c r="M18" i="2"/>
  <c r="O18" i="2" s="1"/>
  <c r="M19" i="2"/>
  <c r="O19" i="2" s="1"/>
  <c r="M7" i="2"/>
  <c r="O7" i="2" s="1"/>
  <c r="L20" i="2"/>
  <c r="K20" i="2"/>
  <c r="M20" i="2" l="1"/>
  <c r="O20" i="2" s="1"/>
  <c r="H10" i="2" l="1"/>
  <c r="H33" i="2"/>
  <c r="G8" i="2"/>
  <c r="G11" i="2"/>
  <c r="G13" i="2"/>
  <c r="G15" i="2"/>
  <c r="G17" i="2"/>
  <c r="G19" i="2"/>
  <c r="G7" i="2"/>
  <c r="G9" i="2"/>
  <c r="G12" i="2"/>
  <c r="G14" i="2"/>
  <c r="G16" i="2"/>
  <c r="G18" i="2"/>
  <c r="H27" i="2" l="1"/>
  <c r="G20" i="2"/>
  <c r="I19" i="2"/>
  <c r="I7" i="2"/>
  <c r="I9" i="2"/>
  <c r="I14" i="2"/>
  <c r="I18" i="2"/>
  <c r="I13" i="2"/>
  <c r="I16" i="2"/>
  <c r="I17" i="2"/>
  <c r="I12" i="2"/>
  <c r="I8" i="2"/>
  <c r="I15" i="2"/>
  <c r="H22" i="2" l="1"/>
  <c r="H25" i="2"/>
  <c r="H28" i="2"/>
  <c r="H30" i="2"/>
  <c r="H35" i="2"/>
  <c r="H24" i="2"/>
  <c r="H26" i="2"/>
  <c r="H29" i="2"/>
  <c r="H31" i="2"/>
  <c r="H34" i="2"/>
  <c r="H23" i="2"/>
  <c r="H32" i="2"/>
  <c r="D36" i="2"/>
  <c r="D16" i="2"/>
  <c r="D8" i="2"/>
  <c r="D11" i="2"/>
  <c r="D13" i="2"/>
  <c r="D15" i="2"/>
  <c r="D17" i="2"/>
  <c r="D19" i="2"/>
  <c r="D9" i="2"/>
  <c r="D12" i="2"/>
  <c r="D14" i="2"/>
  <c r="D18" i="2"/>
  <c r="C37" i="2"/>
  <c r="I36" i="2"/>
  <c r="I20" i="2"/>
  <c r="E22" i="2" l="1"/>
  <c r="E25" i="2"/>
  <c r="E28" i="2"/>
  <c r="E30" i="2"/>
  <c r="E32" i="2"/>
  <c r="E35" i="2"/>
  <c r="E24" i="2"/>
  <c r="E26" i="2"/>
  <c r="E29" i="2"/>
  <c r="E31" i="2"/>
  <c r="E34" i="2"/>
  <c r="E23" i="2"/>
  <c r="E36" i="2"/>
  <c r="E19" i="2"/>
  <c r="E18" i="2"/>
  <c r="E17" i="2"/>
  <c r="E16" i="2"/>
  <c r="E15" i="2"/>
  <c r="E14" i="2"/>
  <c r="E13" i="2"/>
  <c r="E12" i="2"/>
  <c r="E11" i="2"/>
  <c r="E9" i="2"/>
  <c r="E8" i="2"/>
  <c r="E7" i="2"/>
  <c r="D20" i="2"/>
  <c r="E20" i="2"/>
  <c r="E37" i="2" s="1"/>
  <c r="H9" i="2"/>
  <c r="H12" i="2"/>
  <c r="H14" i="2"/>
  <c r="H16" i="2"/>
  <c r="H18" i="2"/>
  <c r="H8" i="2"/>
  <c r="H11" i="2"/>
  <c r="H13" i="2"/>
  <c r="H15" i="2"/>
  <c r="H17" i="2"/>
  <c r="H19" i="2"/>
  <c r="H7" i="2"/>
  <c r="H20" i="2"/>
  <c r="I37" i="2"/>
  <c r="H36" i="2"/>
  <c r="H37" i="2" l="1"/>
</calcChain>
</file>

<file path=xl/sharedStrings.xml><?xml version="1.0" encoding="utf-8"?>
<sst xmlns="http://schemas.openxmlformats.org/spreadsheetml/2006/main" count="52" uniqueCount="48">
  <si>
    <t xml:space="preserve"> </t>
  </si>
  <si>
    <t>Ukupno premije</t>
  </si>
  <si>
    <t xml:space="preserve">Udio u ukupnoj premiji društava iz pojedinačnog entiteta (%) </t>
  </si>
  <si>
    <t>Udio u ukupnoj premiji svih društava (%)</t>
  </si>
  <si>
    <t>Društva sa sjedištem u FBiH</t>
  </si>
  <si>
    <t>Ukupno (za društva sa sjedištem u FBiH)</t>
  </si>
  <si>
    <t>Ukupno (za društva sa sjedištem u RS)</t>
  </si>
  <si>
    <t>Društva sa sjedištem u RS</t>
  </si>
  <si>
    <t>UKUPNO (za sva društva)</t>
  </si>
  <si>
    <t>ASA osiguranje d.d.</t>
  </si>
  <si>
    <t>Camelija osiguranje d.d.</t>
  </si>
  <si>
    <t>Croatia osiguranje d.d.</t>
  </si>
  <si>
    <t>Euroherc osiguranje d.d.</t>
  </si>
  <si>
    <t>Grawe osiguranje d.d.</t>
  </si>
  <si>
    <t>Merkur BH osiguranje d.d.</t>
  </si>
  <si>
    <t>Uniqa osiguranje d.d.</t>
  </si>
  <si>
    <t>VGT osiguranje d.d.</t>
  </si>
  <si>
    <t>Zovko osiguranje d.d.</t>
  </si>
  <si>
    <t>Drina osiguranje a.d.</t>
  </si>
  <si>
    <t>Dunav osiguranje a.d.</t>
  </si>
  <si>
    <t>Grawe osiguranje a.d.</t>
  </si>
  <si>
    <t>Krajina osiguranje a.d.</t>
  </si>
  <si>
    <t>Mikrofin osiguranje a.d.</t>
  </si>
  <si>
    <t>Nešković osiguranje a.d.</t>
  </si>
  <si>
    <t>Triglav osiguranje a.d.</t>
  </si>
  <si>
    <t>Triglav osiguranje d.d.</t>
  </si>
  <si>
    <t>Osiguranje Aura a.d.</t>
  </si>
  <si>
    <t>Brčko-gas osiguranje d.d.</t>
  </si>
  <si>
    <t>Bosna-Sunce osiguranje d.d.</t>
  </si>
  <si>
    <t>Sarajevo-osiguranje d.d.</t>
  </si>
  <si>
    <t>Osiguranje Garant d.d.</t>
  </si>
  <si>
    <t>-</t>
  </si>
  <si>
    <t>Central osiguranje d.d.***</t>
  </si>
  <si>
    <t>Atos osiguranje a.d.****</t>
  </si>
  <si>
    <t>Euros osiguranje a.d.*****</t>
  </si>
  <si>
    <t>SAS - Super P osiguranje a.d.******</t>
  </si>
  <si>
    <t>VII 2016.*</t>
  </si>
  <si>
    <t>VII 2017.**</t>
  </si>
  <si>
    <t>Wiener osiguranje a.d.</t>
  </si>
  <si>
    <t>Bruto zaračunate premije (u KM) i odgovarajući udjeli društava za srpanj 2016. i 2017. godine</t>
  </si>
  <si>
    <t>*Podatci se odnose na razdoblje od 01.01. do 31.07.2016. godine.</t>
  </si>
  <si>
    <t>**Podatci se odnose na razdoblje od 01.01. do 31.07.2017. godine.</t>
  </si>
  <si>
    <t>***Central osiguranje d.d. novo je osiguravajuće društvo koje je počelo s radom sredinom 2016. godine.</t>
  </si>
  <si>
    <t>*****Euros osiguranje a.d. novo je osiguravajuće društvo koje je počelo s radom početkom 2016. godine.</t>
  </si>
  <si>
    <t>******SAS - Super P osiguranje a.d. novo je osiguravajuće društvo koje je počelo s radom sredinom 2016. godine.</t>
  </si>
  <si>
    <t>****U tijeku 2016. godine Bobar osiguranje a.d. je promijenilo naziv u Atos osiguranje a.d.</t>
  </si>
  <si>
    <t>Osiguravajuća društva</t>
  </si>
  <si>
    <t>Promjena u ukupnoj premiji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</si>
</sst>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b/>
      <sz val="12"/>
      <color indexed="8"/>
      <name val="Calibri"/>
      <family val="2"/>
      <charset val="204"/>
      <scheme val="minor"/>
    </font>
    <font>
      <i/>
      <sz val="11"/>
      <color indexed="8"/>
      <name val="Calibri"/>
      <family val="2"/>
      <charset val="204"/>
      <scheme val="minor"/>
    </font>
    <font>
      <sz val="10"/>
      <color indexed="8"/>
      <name val="Calibri"/>
      <family val="2"/>
      <charset val="204"/>
      <scheme val="minor"/>
    </font>
    <font>
      <b/>
      <sz val="11"/>
      <color indexed="8"/>
      <name val="Calibri"/>
      <family val="2"/>
      <charset val="204"/>
      <scheme val="minor"/>
    </font>
    <font>
      <b/>
      <sz val="9"/>
      <color indexed="8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  <font>
      <sz val="12"/>
      <color indexed="8"/>
      <name val="Calibri"/>
      <family val="2"/>
      <charset val="204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B05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38"/>
    </font>
    <font>
      <sz val="9"/>
      <name val="Bookman Old Style"/>
      <family val="1"/>
      <charset val="238"/>
    </font>
    <font>
      <sz val="10"/>
      <name val="Bookman Old Style"/>
      <family val="1"/>
      <charset val="238"/>
    </font>
    <font>
      <sz val="9"/>
      <name val="Bookman Old Style"/>
      <family val="1"/>
    </font>
    <font>
      <sz val="12"/>
      <name val="Bookman Old Style"/>
      <family val="1"/>
    </font>
    <font>
      <sz val="8"/>
      <color theme="1"/>
      <name val="Bookman Old Style"/>
      <family val="1"/>
    </font>
    <font>
      <i/>
      <sz val="11"/>
      <color theme="1"/>
      <name val="Calibri"/>
      <family val="2"/>
      <charset val="204"/>
      <scheme val="minor"/>
    </font>
    <font>
      <sz val="9"/>
      <color theme="1"/>
      <name val="Bookman Old Style"/>
      <family val="1"/>
      <charset val="238"/>
    </font>
    <font>
      <i/>
      <sz val="11"/>
      <color theme="1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  <font>
      <sz val="10"/>
      <name val="Bookman Old Style"/>
      <family val="1"/>
    </font>
    <font>
      <sz val="8"/>
      <name val="Bookman Old Style"/>
      <family val="1"/>
      <charset val="238"/>
    </font>
    <font>
      <sz val="9"/>
      <color theme="1"/>
      <name val="Calibri"/>
      <family val="2"/>
      <charset val="204"/>
      <scheme val="minor"/>
    </font>
    <font>
      <sz val="9"/>
      <color theme="1"/>
      <name val="Bookman Old Style"/>
      <family val="1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9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</borders>
  <cellStyleXfs count="21">
    <xf numFmtId="0" fontId="0" fillId="0" borderId="0"/>
    <xf numFmtId="0" fontId="8" fillId="0" borderId="0"/>
    <xf numFmtId="0" fontId="9" fillId="0" borderId="0"/>
    <xf numFmtId="0" fontId="23" fillId="0" borderId="0"/>
    <xf numFmtId="0" fontId="6" fillId="0" borderId="0"/>
    <xf numFmtId="0" fontId="23" fillId="0" borderId="0"/>
    <xf numFmtId="0" fontId="23" fillId="0" borderId="0"/>
    <xf numFmtId="0" fontId="23" fillId="0" borderId="0"/>
    <xf numFmtId="0" fontId="6" fillId="0" borderId="0"/>
    <xf numFmtId="0" fontId="23" fillId="0" borderId="0"/>
    <xf numFmtId="0" fontId="23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</cellStyleXfs>
  <cellXfs count="88">
    <xf numFmtId="0" fontId="0" fillId="0" borderId="0" xfId="0"/>
    <xf numFmtId="0" fontId="11" fillId="0" borderId="0" xfId="2" applyFont="1"/>
    <xf numFmtId="0" fontId="14" fillId="0" borderId="0" xfId="2" applyFont="1"/>
    <xf numFmtId="0" fontId="16" fillId="0" borderId="0" xfId="2" applyFont="1" applyBorder="1" applyAlignment="1">
      <alignment vertical="center"/>
    </xf>
    <xf numFmtId="0" fontId="11" fillId="0" borderId="0" xfId="2" applyFont="1" applyBorder="1"/>
    <xf numFmtId="0" fontId="13" fillId="0" borderId="0" xfId="2" applyFont="1"/>
    <xf numFmtId="0" fontId="13" fillId="0" borderId="0" xfId="2" applyFont="1" applyBorder="1"/>
    <xf numFmtId="0" fontId="17" fillId="0" borderId="0" xfId="2" applyFont="1" applyBorder="1" applyAlignment="1">
      <alignment horizontal="right"/>
    </xf>
    <xf numFmtId="3" fontId="16" fillId="0" borderId="0" xfId="2" applyNumberFormat="1" applyFont="1" applyBorder="1" applyAlignment="1">
      <alignment horizontal="right"/>
    </xf>
    <xf numFmtId="0" fontId="18" fillId="0" borderId="0" xfId="2" applyFont="1"/>
    <xf numFmtId="0" fontId="11" fillId="0" borderId="13" xfId="2" applyFont="1" applyBorder="1"/>
    <xf numFmtId="0" fontId="15" fillId="3" borderId="1" xfId="2" applyFont="1" applyFill="1" applyBorder="1" applyAlignment="1">
      <alignment horizontal="center" vertical="center" wrapText="1"/>
    </xf>
    <xf numFmtId="0" fontId="19" fillId="0" borderId="0" xfId="0" applyFont="1" applyAlignment="1">
      <alignment wrapText="1"/>
    </xf>
    <xf numFmtId="0" fontId="7" fillId="0" borderId="8" xfId="2" applyFont="1" applyBorder="1" applyAlignment="1">
      <alignment horizontal="justify" vertical="center" wrapText="1"/>
    </xf>
    <xf numFmtId="4" fontId="20" fillId="0" borderId="0" xfId="0" applyNumberFormat="1" applyFont="1" applyBorder="1"/>
    <xf numFmtId="0" fontId="19" fillId="0" borderId="0" xfId="0" applyFont="1"/>
    <xf numFmtId="10" fontId="21" fillId="0" borderId="0" xfId="2" applyNumberFormat="1" applyFont="1" applyBorder="1" applyAlignment="1">
      <alignment horizontal="right" vertical="center"/>
    </xf>
    <xf numFmtId="0" fontId="19" fillId="0" borderId="0" xfId="2" applyFont="1" applyAlignment="1">
      <alignment horizontal="left"/>
    </xf>
    <xf numFmtId="10" fontId="7" fillId="0" borderId="1" xfId="2" applyNumberFormat="1" applyFont="1" applyBorder="1"/>
    <xf numFmtId="10" fontId="13" fillId="0" borderId="0" xfId="2" applyNumberFormat="1" applyFont="1"/>
    <xf numFmtId="4" fontId="24" fillId="0" borderId="14" xfId="5" applyNumberFormat="1" applyFont="1" applyBorder="1" applyAlignment="1" applyProtection="1">
      <alignment horizontal="right"/>
    </xf>
    <xf numFmtId="4" fontId="11" fillId="0" borderId="0" xfId="2" applyNumberFormat="1" applyFont="1" applyBorder="1"/>
    <xf numFmtId="4" fontId="24" fillId="0" borderId="18" xfId="5" applyNumberFormat="1" applyFont="1" applyBorder="1" applyAlignment="1" applyProtection="1">
      <alignment horizontal="right"/>
    </xf>
    <xf numFmtId="4" fontId="11" fillId="0" borderId="0" xfId="2" applyNumberFormat="1" applyFont="1"/>
    <xf numFmtId="4" fontId="13" fillId="0" borderId="0" xfId="2" applyNumberFormat="1" applyFont="1"/>
    <xf numFmtId="4" fontId="25" fillId="0" borderId="16" xfId="3" applyNumberFormat="1" applyFont="1" applyBorder="1"/>
    <xf numFmtId="4" fontId="25" fillId="0" borderId="15" xfId="3" applyNumberFormat="1" applyFont="1" applyBorder="1"/>
    <xf numFmtId="4" fontId="25" fillId="0" borderId="17" xfId="3" applyNumberFormat="1" applyFont="1" applyBorder="1"/>
    <xf numFmtId="3" fontId="22" fillId="2" borderId="10" xfId="2" applyNumberFormat="1" applyFont="1" applyFill="1" applyBorder="1" applyAlignment="1">
      <alignment horizontal="right" vertical="center" wrapText="1"/>
    </xf>
    <xf numFmtId="9" fontId="22" fillId="2" borderId="10" xfId="2" applyNumberFormat="1" applyFont="1" applyFill="1" applyBorder="1" applyAlignment="1">
      <alignment horizontal="right" vertical="center" wrapText="1"/>
    </xf>
    <xf numFmtId="0" fontId="26" fillId="0" borderId="0" xfId="3" applyFont="1" applyFill="1" applyBorder="1" applyAlignment="1">
      <alignment horizontal="left"/>
    </xf>
    <xf numFmtId="4" fontId="24" fillId="0" borderId="0" xfId="5" applyNumberFormat="1" applyFont="1" applyFill="1" applyBorder="1" applyAlignment="1" applyProtection="1">
      <alignment horizontal="right"/>
    </xf>
    <xf numFmtId="4" fontId="21" fillId="0" borderId="0" xfId="2" applyNumberFormat="1" applyFont="1" applyFill="1" applyBorder="1"/>
    <xf numFmtId="3" fontId="25" fillId="0" borderId="0" xfId="3" applyNumberFormat="1" applyFont="1" applyFill="1" applyBorder="1"/>
    <xf numFmtId="4" fontId="11" fillId="0" borderId="0" xfId="2" applyNumberFormat="1" applyFont="1" applyFill="1" applyBorder="1"/>
    <xf numFmtId="0" fontId="11" fillId="0" borderId="0" xfId="2" applyFont="1" applyFill="1" applyBorder="1"/>
    <xf numFmtId="3" fontId="11" fillId="0" borderId="0" xfId="2" applyNumberFormat="1" applyFont="1" applyFill="1" applyBorder="1"/>
    <xf numFmtId="0" fontId="27" fillId="0" borderId="0" xfId="3" applyFont="1" applyFill="1" applyBorder="1" applyAlignment="1">
      <alignment horizontal="left"/>
    </xf>
    <xf numFmtId="4" fontId="24" fillId="0" borderId="0" xfId="5" applyNumberFormat="1" applyFont="1" applyBorder="1" applyAlignment="1" applyProtection="1">
      <alignment horizontal="right"/>
      <protection locked="0"/>
    </xf>
    <xf numFmtId="4" fontId="28" fillId="0" borderId="0" xfId="3" applyNumberFormat="1" applyFont="1" applyFill="1" applyBorder="1" applyAlignment="1">
      <alignment horizontal="right"/>
    </xf>
    <xf numFmtId="0" fontId="29" fillId="0" borderId="0" xfId="2" applyFont="1" applyFill="1" applyBorder="1"/>
    <xf numFmtId="0" fontId="11" fillId="0" borderId="0" xfId="2" applyFont="1" applyFill="1"/>
    <xf numFmtId="0" fontId="28" fillId="0" borderId="0" xfId="3" applyFont="1" applyFill="1" applyBorder="1" applyAlignment="1">
      <alignment horizontal="left"/>
    </xf>
    <xf numFmtId="4" fontId="28" fillId="0" borderId="0" xfId="3" applyNumberFormat="1" applyFont="1" applyFill="1" applyBorder="1"/>
    <xf numFmtId="0" fontId="7" fillId="0" borderId="0" xfId="2" applyFont="1" applyFill="1" applyBorder="1"/>
    <xf numFmtId="4" fontId="30" fillId="0" borderId="0" xfId="5" applyNumberFormat="1" applyFont="1" applyFill="1" applyBorder="1" applyAlignment="1" applyProtection="1">
      <alignment horizontal="right"/>
    </xf>
    <xf numFmtId="4" fontId="7" fillId="0" borderId="0" xfId="2" applyNumberFormat="1" applyFont="1" applyFill="1" applyBorder="1"/>
    <xf numFmtId="10" fontId="29" fillId="0" borderId="9" xfId="2" applyNumberFormat="1" applyFont="1" applyBorder="1" applyAlignment="1">
      <alignment horizontal="right" vertical="center"/>
    </xf>
    <xf numFmtId="0" fontId="31" fillId="3" borderId="8" xfId="2" applyFont="1" applyFill="1" applyBorder="1" applyAlignment="1">
      <alignment horizontal="right" vertical="center" wrapText="1"/>
    </xf>
    <xf numFmtId="9" fontId="29" fillId="3" borderId="1" xfId="2" applyNumberFormat="1" applyFont="1" applyFill="1" applyBorder="1" applyAlignment="1">
      <alignment horizontal="right" vertical="center"/>
    </xf>
    <xf numFmtId="10" fontId="29" fillId="3" borderId="1" xfId="2" applyNumberFormat="1" applyFont="1" applyFill="1" applyBorder="1" applyAlignment="1">
      <alignment horizontal="right" vertical="center"/>
    </xf>
    <xf numFmtId="10" fontId="29" fillId="3" borderId="9" xfId="2" applyNumberFormat="1" applyFont="1" applyFill="1" applyBorder="1" applyAlignment="1">
      <alignment horizontal="right" vertical="center"/>
    </xf>
    <xf numFmtId="0" fontId="7" fillId="0" borderId="8" xfId="2" applyFont="1" applyBorder="1" applyAlignment="1">
      <alignment horizontal="justify" vertical="center"/>
    </xf>
    <xf numFmtId="0" fontId="22" fillId="2" borderId="12" xfId="2" applyFont="1" applyFill="1" applyBorder="1" applyAlignment="1">
      <alignment horizontal="right" vertical="center" wrapText="1"/>
    </xf>
    <xf numFmtId="10" fontId="32" fillId="2" borderId="11" xfId="2" applyNumberFormat="1" applyFont="1" applyFill="1" applyBorder="1" applyAlignment="1">
      <alignment horizontal="right" vertical="center" wrapText="1"/>
    </xf>
    <xf numFmtId="4" fontId="24" fillId="0" borderId="0" xfId="5" applyNumberFormat="1" applyFont="1" applyBorder="1" applyAlignment="1" applyProtection="1">
      <alignment horizontal="right"/>
    </xf>
    <xf numFmtId="4" fontId="25" fillId="0" borderId="0" xfId="3" applyNumberFormat="1" applyFont="1" applyBorder="1"/>
    <xf numFmtId="0" fontId="26" fillId="0" borderId="0" xfId="3" applyFont="1" applyBorder="1" applyAlignment="1">
      <alignment horizontal="left"/>
    </xf>
    <xf numFmtId="4" fontId="13" fillId="0" borderId="0" xfId="2" applyNumberFormat="1" applyFont="1" applyBorder="1"/>
    <xf numFmtId="0" fontId="11" fillId="0" borderId="0" xfId="2" applyFont="1" applyAlignment="1"/>
    <xf numFmtId="3" fontId="7" fillId="0" borderId="0" xfId="2" applyNumberFormat="1" applyFont="1" applyFill="1" applyBorder="1" applyAlignment="1">
      <alignment horizontal="right" vertical="center"/>
    </xf>
    <xf numFmtId="4" fontId="24" fillId="0" borderId="0" xfId="5" applyNumberFormat="1" applyFont="1" applyFill="1" applyBorder="1" applyAlignment="1" applyProtection="1">
      <alignment horizontal="right"/>
      <protection locked="0"/>
    </xf>
    <xf numFmtId="4" fontId="34" fillId="0" borderId="0" xfId="3" applyNumberFormat="1" applyFont="1" applyFill="1" applyBorder="1"/>
    <xf numFmtId="3" fontId="29" fillId="0" borderId="0" xfId="2" applyNumberFormat="1" applyFont="1" applyFill="1" applyBorder="1" applyAlignment="1">
      <alignment horizontal="right" vertical="center"/>
    </xf>
    <xf numFmtId="0" fontId="13" fillId="0" borderId="0" xfId="2" applyFont="1" applyFill="1" applyBorder="1"/>
    <xf numFmtId="4" fontId="13" fillId="0" borderId="0" xfId="2" applyNumberFormat="1" applyFont="1" applyFill="1" applyBorder="1"/>
    <xf numFmtId="3" fontId="7" fillId="0" borderId="0" xfId="2" applyNumberFormat="1" applyFont="1" applyFill="1" applyBorder="1" applyAlignment="1">
      <alignment horizontal="right"/>
    </xf>
    <xf numFmtId="4" fontId="33" fillId="0" borderId="0" xfId="3" applyNumberFormat="1" applyFont="1" applyFill="1" applyBorder="1" applyAlignment="1">
      <alignment vertical="center"/>
    </xf>
    <xf numFmtId="4" fontId="25" fillId="0" borderId="15" xfId="3" applyNumberFormat="1" applyFont="1" applyBorder="1"/>
    <xf numFmtId="0" fontId="26" fillId="4" borderId="0" xfId="3" applyFont="1" applyFill="1" applyBorder="1" applyAlignment="1">
      <alignment horizontal="left"/>
    </xf>
    <xf numFmtId="3" fontId="7" fillId="0" borderId="1" xfId="2" applyNumberFormat="1" applyFont="1" applyBorder="1" applyAlignment="1">
      <alignment horizontal="right" vertical="center"/>
    </xf>
    <xf numFmtId="3" fontId="29" fillId="3" borderId="1" xfId="2" applyNumberFormat="1" applyFont="1" applyFill="1" applyBorder="1" applyAlignment="1">
      <alignment horizontal="right" vertical="center"/>
    </xf>
    <xf numFmtId="0" fontId="7" fillId="0" borderId="0" xfId="2" applyFont="1"/>
    <xf numFmtId="0" fontId="35" fillId="0" borderId="0" xfId="2" applyFont="1"/>
    <xf numFmtId="0" fontId="36" fillId="0" borderId="0" xfId="3" applyFont="1" applyFill="1" applyBorder="1" applyAlignment="1">
      <alignment horizontal="left"/>
    </xf>
    <xf numFmtId="3" fontId="37" fillId="0" borderId="1" xfId="5" applyNumberFormat="1" applyFont="1" applyFill="1" applyBorder="1" applyAlignment="1" applyProtection="1">
      <alignment horizontal="right" vertical="center"/>
    </xf>
    <xf numFmtId="3" fontId="0" fillId="0" borderId="1" xfId="0" applyNumberFormat="1" applyFont="1" applyFill="1" applyBorder="1"/>
    <xf numFmtId="0" fontId="12" fillId="0" borderId="2" xfId="2" applyFont="1" applyBorder="1" applyAlignment="1">
      <alignment horizontal="center"/>
    </xf>
    <xf numFmtId="0" fontId="12" fillId="0" borderId="4" xfId="2" applyFont="1" applyBorder="1" applyAlignment="1">
      <alignment horizontal="center"/>
    </xf>
    <xf numFmtId="0" fontId="12" fillId="0" borderId="3" xfId="2" applyFont="1" applyBorder="1" applyAlignment="1">
      <alignment horizontal="center"/>
    </xf>
    <xf numFmtId="0" fontId="22" fillId="0" borderId="8" xfId="2" applyFont="1" applyBorder="1" applyAlignment="1">
      <alignment horizontal="left" vertical="center" wrapText="1"/>
    </xf>
    <xf numFmtId="0" fontId="22" fillId="0" borderId="1" xfId="2" applyFont="1" applyBorder="1" applyAlignment="1">
      <alignment horizontal="left" vertical="center" wrapText="1"/>
    </xf>
    <xf numFmtId="0" fontId="22" fillId="0" borderId="9" xfId="2" applyFont="1" applyBorder="1" applyAlignment="1">
      <alignment horizontal="left" vertical="center" wrapText="1"/>
    </xf>
    <xf numFmtId="0" fontId="15" fillId="2" borderId="5" xfId="2" applyFont="1" applyFill="1" applyBorder="1" applyAlignment="1">
      <alignment horizontal="center" vertical="center" wrapText="1"/>
    </xf>
    <xf numFmtId="0" fontId="15" fillId="2" borderId="8" xfId="2" applyFont="1" applyFill="1" applyBorder="1" applyAlignment="1">
      <alignment horizontal="center" vertical="center" wrapText="1"/>
    </xf>
    <xf numFmtId="0" fontId="10" fillId="2" borderId="6" xfId="2" applyFont="1" applyFill="1" applyBorder="1" applyAlignment="1">
      <alignment horizontal="center" vertical="center" wrapText="1"/>
    </xf>
    <xf numFmtId="0" fontId="15" fillId="2" borderId="7" xfId="2" applyFont="1" applyFill="1" applyBorder="1" applyAlignment="1">
      <alignment horizontal="center" vertical="center" wrapText="1"/>
    </xf>
    <xf numFmtId="0" fontId="15" fillId="2" borderId="9" xfId="2" applyFont="1" applyFill="1" applyBorder="1" applyAlignment="1">
      <alignment horizontal="center" vertical="center" wrapText="1"/>
    </xf>
  </cellXfs>
  <cellStyles count="21">
    <cellStyle name="Normal" xfId="0" builtinId="0"/>
    <cellStyle name="Normal 2" xfId="4"/>
    <cellStyle name="Normal 3" xfId="11"/>
    <cellStyle name="Normal 4" xfId="1"/>
    <cellStyle name="Normal 5" xfId="13"/>
    <cellStyle name="Normal 6" xfId="15"/>
    <cellStyle name="Normal 7" xfId="17"/>
    <cellStyle name="Normal 8" xfId="19"/>
    <cellStyle name="Normal_Pokazatelji poslovanja drustava u FBiH i RS" xfId="2"/>
    <cellStyle name="Normalno 2" xfId="5"/>
    <cellStyle name="Normalno 3" xfId="6"/>
    <cellStyle name="Obično 2" xfId="3"/>
    <cellStyle name="Obično 2 2" xfId="7"/>
    <cellStyle name="Obično 3" xfId="8"/>
    <cellStyle name="Obično 3 2" xfId="12"/>
    <cellStyle name="Obično 3 3" xfId="14"/>
    <cellStyle name="Obično 3 4" xfId="16"/>
    <cellStyle name="Obično 3 5" xfId="18"/>
    <cellStyle name="Obično 3 6" xfId="20"/>
    <cellStyle name="Obično 4" xfId="9"/>
    <cellStyle name="Obično_12a Izvjestaji drustava za osiguranje" xfId="10"/>
  </cellStyles>
  <dxfs count="0"/>
  <tableStyles count="0" defaultTableStyle="TableStyleMedium9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BX73"/>
  <sheetViews>
    <sheetView showGridLines="0" tabSelected="1" showRuler="0" view="pageLayout" zoomScaleNormal="100" workbookViewId="0">
      <selection activeCell="B2" sqref="B2:I2"/>
    </sheetView>
  </sheetViews>
  <sheetFormatPr defaultColWidth="10.28515625" defaultRowHeight="15" x14ac:dyDescent="0.25"/>
  <cols>
    <col min="1" max="1" width="4.28515625" style="1" customWidth="1"/>
    <col min="2" max="2" width="32.7109375" style="1" customWidth="1"/>
    <col min="3" max="3" width="13.42578125" style="1" customWidth="1"/>
    <col min="4" max="4" width="16.140625" style="1" customWidth="1"/>
    <col min="5" max="5" width="14.7109375" style="1" customWidth="1"/>
    <col min="6" max="6" width="13.42578125" style="1" bestFit="1" customWidth="1"/>
    <col min="7" max="7" width="15.5703125" style="1" bestFit="1" customWidth="1"/>
    <col min="8" max="8" width="14.7109375" style="1" bestFit="1" customWidth="1"/>
    <col min="9" max="9" width="16.28515625" style="1" customWidth="1"/>
    <col min="10" max="10" width="10.7109375" style="1" customWidth="1"/>
    <col min="11" max="11" width="16.85546875" style="1" hidden="1" customWidth="1"/>
    <col min="12" max="13" width="13.85546875" style="1" hidden="1" customWidth="1"/>
    <col min="14" max="14" width="14.28515625" style="1" hidden="1" customWidth="1"/>
    <col min="15" max="15" width="2.28515625" style="1" hidden="1" customWidth="1"/>
    <col min="16" max="16" width="11.7109375" style="1" customWidth="1"/>
    <col min="17" max="17" width="13.7109375" style="1" customWidth="1"/>
    <col min="18" max="18" width="10.42578125" style="1" bestFit="1" customWidth="1"/>
    <col min="19" max="19" width="13.85546875" style="1" bestFit="1" customWidth="1"/>
    <col min="20" max="20" width="15.140625" style="1" bestFit="1" customWidth="1"/>
    <col min="21" max="21" width="13.42578125" style="1" bestFit="1" customWidth="1"/>
    <col min="22" max="22" width="15.140625" style="1" bestFit="1" customWidth="1"/>
    <col min="23" max="23" width="10.42578125" style="1" bestFit="1" customWidth="1"/>
    <col min="24" max="24" width="12" style="1" customWidth="1"/>
    <col min="25" max="25" width="14.42578125" style="1" customWidth="1"/>
    <col min="26" max="26" width="13.5703125" style="1" customWidth="1"/>
    <col min="27" max="27" width="14.42578125" style="1" bestFit="1" customWidth="1"/>
    <col min="28" max="28" width="12.42578125" style="1" customWidth="1"/>
    <col min="29" max="29" width="12.7109375" style="1" bestFit="1" customWidth="1"/>
    <col min="30" max="30" width="10.28515625" style="1"/>
    <col min="31" max="31" width="11.7109375" style="1" bestFit="1" customWidth="1"/>
    <col min="32" max="32" width="12.7109375" style="1" bestFit="1" customWidth="1"/>
    <col min="33" max="33" width="11.7109375" style="1" bestFit="1" customWidth="1"/>
    <col min="34" max="35" width="10.28515625" style="1"/>
    <col min="36" max="36" width="11.7109375" style="1" bestFit="1" customWidth="1"/>
    <col min="37" max="37" width="14.28515625" style="1" bestFit="1" customWidth="1"/>
    <col min="38" max="38" width="14.42578125" style="1" bestFit="1" customWidth="1"/>
    <col min="39" max="257" width="10.28515625" style="1"/>
    <col min="258" max="258" width="23.28515625" style="1" customWidth="1"/>
    <col min="259" max="259" width="14.5703125" style="1" customWidth="1"/>
    <col min="260" max="260" width="16.140625" style="1" customWidth="1"/>
    <col min="261" max="261" width="14.140625" style="1" customWidth="1"/>
    <col min="262" max="262" width="14.42578125" style="1" customWidth="1"/>
    <col min="263" max="263" width="16.28515625" style="1" customWidth="1"/>
    <col min="264" max="264" width="15.5703125" style="1" customWidth="1"/>
    <col min="265" max="265" width="19.5703125" style="1" customWidth="1"/>
    <col min="266" max="266" width="13.5703125" style="1" customWidth="1"/>
    <col min="267" max="267" width="9.28515625" style="1" customWidth="1"/>
    <col min="268" max="513" width="10.28515625" style="1"/>
    <col min="514" max="514" width="23.28515625" style="1" customWidth="1"/>
    <col min="515" max="515" width="14.5703125" style="1" customWidth="1"/>
    <col min="516" max="516" width="16.140625" style="1" customWidth="1"/>
    <col min="517" max="517" width="14.140625" style="1" customWidth="1"/>
    <col min="518" max="518" width="14.42578125" style="1" customWidth="1"/>
    <col min="519" max="519" width="16.28515625" style="1" customWidth="1"/>
    <col min="520" max="520" width="15.5703125" style="1" customWidth="1"/>
    <col min="521" max="521" width="19.5703125" style="1" customWidth="1"/>
    <col min="522" max="522" width="13.5703125" style="1" customWidth="1"/>
    <col min="523" max="523" width="9.28515625" style="1" customWidth="1"/>
    <col min="524" max="769" width="10.28515625" style="1"/>
    <col min="770" max="770" width="23.28515625" style="1" customWidth="1"/>
    <col min="771" max="771" width="14.5703125" style="1" customWidth="1"/>
    <col min="772" max="772" width="16.140625" style="1" customWidth="1"/>
    <col min="773" max="773" width="14.140625" style="1" customWidth="1"/>
    <col min="774" max="774" width="14.42578125" style="1" customWidth="1"/>
    <col min="775" max="775" width="16.28515625" style="1" customWidth="1"/>
    <col min="776" max="776" width="15.5703125" style="1" customWidth="1"/>
    <col min="777" max="777" width="19.5703125" style="1" customWidth="1"/>
    <col min="778" max="778" width="13.5703125" style="1" customWidth="1"/>
    <col min="779" max="779" width="9.28515625" style="1" customWidth="1"/>
    <col min="780" max="1025" width="10.28515625" style="1"/>
    <col min="1026" max="1026" width="23.28515625" style="1" customWidth="1"/>
    <col min="1027" max="1027" width="14.5703125" style="1" customWidth="1"/>
    <col min="1028" max="1028" width="16.140625" style="1" customWidth="1"/>
    <col min="1029" max="1029" width="14.140625" style="1" customWidth="1"/>
    <col min="1030" max="1030" width="14.42578125" style="1" customWidth="1"/>
    <col min="1031" max="1031" width="16.28515625" style="1" customWidth="1"/>
    <col min="1032" max="1032" width="15.5703125" style="1" customWidth="1"/>
    <col min="1033" max="1033" width="19.5703125" style="1" customWidth="1"/>
    <col min="1034" max="1034" width="13.5703125" style="1" customWidth="1"/>
    <col min="1035" max="1035" width="9.28515625" style="1" customWidth="1"/>
    <col min="1036" max="1281" width="10.28515625" style="1"/>
    <col min="1282" max="1282" width="23.28515625" style="1" customWidth="1"/>
    <col min="1283" max="1283" width="14.5703125" style="1" customWidth="1"/>
    <col min="1284" max="1284" width="16.140625" style="1" customWidth="1"/>
    <col min="1285" max="1285" width="14.140625" style="1" customWidth="1"/>
    <col min="1286" max="1286" width="14.42578125" style="1" customWidth="1"/>
    <col min="1287" max="1287" width="16.28515625" style="1" customWidth="1"/>
    <col min="1288" max="1288" width="15.5703125" style="1" customWidth="1"/>
    <col min="1289" max="1289" width="19.5703125" style="1" customWidth="1"/>
    <col min="1290" max="1290" width="13.5703125" style="1" customWidth="1"/>
    <col min="1291" max="1291" width="9.28515625" style="1" customWidth="1"/>
    <col min="1292" max="1537" width="10.28515625" style="1"/>
    <col min="1538" max="1538" width="23.28515625" style="1" customWidth="1"/>
    <col min="1539" max="1539" width="14.5703125" style="1" customWidth="1"/>
    <col min="1540" max="1540" width="16.140625" style="1" customWidth="1"/>
    <col min="1541" max="1541" width="14.140625" style="1" customWidth="1"/>
    <col min="1542" max="1542" width="14.42578125" style="1" customWidth="1"/>
    <col min="1543" max="1543" width="16.28515625" style="1" customWidth="1"/>
    <col min="1544" max="1544" width="15.5703125" style="1" customWidth="1"/>
    <col min="1545" max="1545" width="19.5703125" style="1" customWidth="1"/>
    <col min="1546" max="1546" width="13.5703125" style="1" customWidth="1"/>
    <col min="1547" max="1547" width="9.28515625" style="1" customWidth="1"/>
    <col min="1548" max="1793" width="10.28515625" style="1"/>
    <col min="1794" max="1794" width="23.28515625" style="1" customWidth="1"/>
    <col min="1795" max="1795" width="14.5703125" style="1" customWidth="1"/>
    <col min="1796" max="1796" width="16.140625" style="1" customWidth="1"/>
    <col min="1797" max="1797" width="14.140625" style="1" customWidth="1"/>
    <col min="1798" max="1798" width="14.42578125" style="1" customWidth="1"/>
    <col min="1799" max="1799" width="16.28515625" style="1" customWidth="1"/>
    <col min="1800" max="1800" width="15.5703125" style="1" customWidth="1"/>
    <col min="1801" max="1801" width="19.5703125" style="1" customWidth="1"/>
    <col min="1802" max="1802" width="13.5703125" style="1" customWidth="1"/>
    <col min="1803" max="1803" width="9.28515625" style="1" customWidth="1"/>
    <col min="1804" max="2049" width="10.28515625" style="1"/>
    <col min="2050" max="2050" width="23.28515625" style="1" customWidth="1"/>
    <col min="2051" max="2051" width="14.5703125" style="1" customWidth="1"/>
    <col min="2052" max="2052" width="16.140625" style="1" customWidth="1"/>
    <col min="2053" max="2053" width="14.140625" style="1" customWidth="1"/>
    <col min="2054" max="2054" width="14.42578125" style="1" customWidth="1"/>
    <col min="2055" max="2055" width="16.28515625" style="1" customWidth="1"/>
    <col min="2056" max="2056" width="15.5703125" style="1" customWidth="1"/>
    <col min="2057" max="2057" width="19.5703125" style="1" customWidth="1"/>
    <col min="2058" max="2058" width="13.5703125" style="1" customWidth="1"/>
    <col min="2059" max="2059" width="9.28515625" style="1" customWidth="1"/>
    <col min="2060" max="2305" width="10.28515625" style="1"/>
    <col min="2306" max="2306" width="23.28515625" style="1" customWidth="1"/>
    <col min="2307" max="2307" width="14.5703125" style="1" customWidth="1"/>
    <col min="2308" max="2308" width="16.140625" style="1" customWidth="1"/>
    <col min="2309" max="2309" width="14.140625" style="1" customWidth="1"/>
    <col min="2310" max="2310" width="14.42578125" style="1" customWidth="1"/>
    <col min="2311" max="2311" width="16.28515625" style="1" customWidth="1"/>
    <col min="2312" max="2312" width="15.5703125" style="1" customWidth="1"/>
    <col min="2313" max="2313" width="19.5703125" style="1" customWidth="1"/>
    <col min="2314" max="2314" width="13.5703125" style="1" customWidth="1"/>
    <col min="2315" max="2315" width="9.28515625" style="1" customWidth="1"/>
    <col min="2316" max="2561" width="10.28515625" style="1"/>
    <col min="2562" max="2562" width="23.28515625" style="1" customWidth="1"/>
    <col min="2563" max="2563" width="14.5703125" style="1" customWidth="1"/>
    <col min="2564" max="2564" width="16.140625" style="1" customWidth="1"/>
    <col min="2565" max="2565" width="14.140625" style="1" customWidth="1"/>
    <col min="2566" max="2566" width="14.42578125" style="1" customWidth="1"/>
    <col min="2567" max="2567" width="16.28515625" style="1" customWidth="1"/>
    <col min="2568" max="2568" width="15.5703125" style="1" customWidth="1"/>
    <col min="2569" max="2569" width="19.5703125" style="1" customWidth="1"/>
    <col min="2570" max="2570" width="13.5703125" style="1" customWidth="1"/>
    <col min="2571" max="2571" width="9.28515625" style="1" customWidth="1"/>
    <col min="2572" max="2817" width="10.28515625" style="1"/>
    <col min="2818" max="2818" width="23.28515625" style="1" customWidth="1"/>
    <col min="2819" max="2819" width="14.5703125" style="1" customWidth="1"/>
    <col min="2820" max="2820" width="16.140625" style="1" customWidth="1"/>
    <col min="2821" max="2821" width="14.140625" style="1" customWidth="1"/>
    <col min="2822" max="2822" width="14.42578125" style="1" customWidth="1"/>
    <col min="2823" max="2823" width="16.28515625" style="1" customWidth="1"/>
    <col min="2824" max="2824" width="15.5703125" style="1" customWidth="1"/>
    <col min="2825" max="2825" width="19.5703125" style="1" customWidth="1"/>
    <col min="2826" max="2826" width="13.5703125" style="1" customWidth="1"/>
    <col min="2827" max="2827" width="9.28515625" style="1" customWidth="1"/>
    <col min="2828" max="3073" width="10.28515625" style="1"/>
    <col min="3074" max="3074" width="23.28515625" style="1" customWidth="1"/>
    <col min="3075" max="3075" width="14.5703125" style="1" customWidth="1"/>
    <col min="3076" max="3076" width="16.140625" style="1" customWidth="1"/>
    <col min="3077" max="3077" width="14.140625" style="1" customWidth="1"/>
    <col min="3078" max="3078" width="14.42578125" style="1" customWidth="1"/>
    <col min="3079" max="3079" width="16.28515625" style="1" customWidth="1"/>
    <col min="3080" max="3080" width="15.5703125" style="1" customWidth="1"/>
    <col min="3081" max="3081" width="19.5703125" style="1" customWidth="1"/>
    <col min="3082" max="3082" width="13.5703125" style="1" customWidth="1"/>
    <col min="3083" max="3083" width="9.28515625" style="1" customWidth="1"/>
    <col min="3084" max="3329" width="10.28515625" style="1"/>
    <col min="3330" max="3330" width="23.28515625" style="1" customWidth="1"/>
    <col min="3331" max="3331" width="14.5703125" style="1" customWidth="1"/>
    <col min="3332" max="3332" width="16.140625" style="1" customWidth="1"/>
    <col min="3333" max="3333" width="14.140625" style="1" customWidth="1"/>
    <col min="3334" max="3334" width="14.42578125" style="1" customWidth="1"/>
    <col min="3335" max="3335" width="16.28515625" style="1" customWidth="1"/>
    <col min="3336" max="3336" width="15.5703125" style="1" customWidth="1"/>
    <col min="3337" max="3337" width="19.5703125" style="1" customWidth="1"/>
    <col min="3338" max="3338" width="13.5703125" style="1" customWidth="1"/>
    <col min="3339" max="3339" width="9.28515625" style="1" customWidth="1"/>
    <col min="3340" max="3585" width="10.28515625" style="1"/>
    <col min="3586" max="3586" width="23.28515625" style="1" customWidth="1"/>
    <col min="3587" max="3587" width="14.5703125" style="1" customWidth="1"/>
    <col min="3588" max="3588" width="16.140625" style="1" customWidth="1"/>
    <col min="3589" max="3589" width="14.140625" style="1" customWidth="1"/>
    <col min="3590" max="3590" width="14.42578125" style="1" customWidth="1"/>
    <col min="3591" max="3591" width="16.28515625" style="1" customWidth="1"/>
    <col min="3592" max="3592" width="15.5703125" style="1" customWidth="1"/>
    <col min="3593" max="3593" width="19.5703125" style="1" customWidth="1"/>
    <col min="3594" max="3594" width="13.5703125" style="1" customWidth="1"/>
    <col min="3595" max="3595" width="9.28515625" style="1" customWidth="1"/>
    <col min="3596" max="3841" width="10.28515625" style="1"/>
    <col min="3842" max="3842" width="23.28515625" style="1" customWidth="1"/>
    <col min="3843" max="3843" width="14.5703125" style="1" customWidth="1"/>
    <col min="3844" max="3844" width="16.140625" style="1" customWidth="1"/>
    <col min="3845" max="3845" width="14.140625" style="1" customWidth="1"/>
    <col min="3846" max="3846" width="14.42578125" style="1" customWidth="1"/>
    <col min="3847" max="3847" width="16.28515625" style="1" customWidth="1"/>
    <col min="3848" max="3848" width="15.5703125" style="1" customWidth="1"/>
    <col min="3849" max="3849" width="19.5703125" style="1" customWidth="1"/>
    <col min="3850" max="3850" width="13.5703125" style="1" customWidth="1"/>
    <col min="3851" max="3851" width="9.28515625" style="1" customWidth="1"/>
    <col min="3852" max="4097" width="10.28515625" style="1"/>
    <col min="4098" max="4098" width="23.28515625" style="1" customWidth="1"/>
    <col min="4099" max="4099" width="14.5703125" style="1" customWidth="1"/>
    <col min="4100" max="4100" width="16.140625" style="1" customWidth="1"/>
    <col min="4101" max="4101" width="14.140625" style="1" customWidth="1"/>
    <col min="4102" max="4102" width="14.42578125" style="1" customWidth="1"/>
    <col min="4103" max="4103" width="16.28515625" style="1" customWidth="1"/>
    <col min="4104" max="4104" width="15.5703125" style="1" customWidth="1"/>
    <col min="4105" max="4105" width="19.5703125" style="1" customWidth="1"/>
    <col min="4106" max="4106" width="13.5703125" style="1" customWidth="1"/>
    <col min="4107" max="4107" width="9.28515625" style="1" customWidth="1"/>
    <col min="4108" max="4353" width="10.28515625" style="1"/>
    <col min="4354" max="4354" width="23.28515625" style="1" customWidth="1"/>
    <col min="4355" max="4355" width="14.5703125" style="1" customWidth="1"/>
    <col min="4356" max="4356" width="16.140625" style="1" customWidth="1"/>
    <col min="4357" max="4357" width="14.140625" style="1" customWidth="1"/>
    <col min="4358" max="4358" width="14.42578125" style="1" customWidth="1"/>
    <col min="4359" max="4359" width="16.28515625" style="1" customWidth="1"/>
    <col min="4360" max="4360" width="15.5703125" style="1" customWidth="1"/>
    <col min="4361" max="4361" width="19.5703125" style="1" customWidth="1"/>
    <col min="4362" max="4362" width="13.5703125" style="1" customWidth="1"/>
    <col min="4363" max="4363" width="9.28515625" style="1" customWidth="1"/>
    <col min="4364" max="4609" width="10.28515625" style="1"/>
    <col min="4610" max="4610" width="23.28515625" style="1" customWidth="1"/>
    <col min="4611" max="4611" width="14.5703125" style="1" customWidth="1"/>
    <col min="4612" max="4612" width="16.140625" style="1" customWidth="1"/>
    <col min="4613" max="4613" width="14.140625" style="1" customWidth="1"/>
    <col min="4614" max="4614" width="14.42578125" style="1" customWidth="1"/>
    <col min="4615" max="4615" width="16.28515625" style="1" customWidth="1"/>
    <col min="4616" max="4616" width="15.5703125" style="1" customWidth="1"/>
    <col min="4617" max="4617" width="19.5703125" style="1" customWidth="1"/>
    <col min="4618" max="4618" width="13.5703125" style="1" customWidth="1"/>
    <col min="4619" max="4619" width="9.28515625" style="1" customWidth="1"/>
    <col min="4620" max="4865" width="10.28515625" style="1"/>
    <col min="4866" max="4866" width="23.28515625" style="1" customWidth="1"/>
    <col min="4867" max="4867" width="14.5703125" style="1" customWidth="1"/>
    <col min="4868" max="4868" width="16.140625" style="1" customWidth="1"/>
    <col min="4869" max="4869" width="14.140625" style="1" customWidth="1"/>
    <col min="4870" max="4870" width="14.42578125" style="1" customWidth="1"/>
    <col min="4871" max="4871" width="16.28515625" style="1" customWidth="1"/>
    <col min="4872" max="4872" width="15.5703125" style="1" customWidth="1"/>
    <col min="4873" max="4873" width="19.5703125" style="1" customWidth="1"/>
    <col min="4874" max="4874" width="13.5703125" style="1" customWidth="1"/>
    <col min="4875" max="4875" width="9.28515625" style="1" customWidth="1"/>
    <col min="4876" max="5121" width="10.28515625" style="1"/>
    <col min="5122" max="5122" width="23.28515625" style="1" customWidth="1"/>
    <col min="5123" max="5123" width="14.5703125" style="1" customWidth="1"/>
    <col min="5124" max="5124" width="16.140625" style="1" customWidth="1"/>
    <col min="5125" max="5125" width="14.140625" style="1" customWidth="1"/>
    <col min="5126" max="5126" width="14.42578125" style="1" customWidth="1"/>
    <col min="5127" max="5127" width="16.28515625" style="1" customWidth="1"/>
    <col min="5128" max="5128" width="15.5703125" style="1" customWidth="1"/>
    <col min="5129" max="5129" width="19.5703125" style="1" customWidth="1"/>
    <col min="5130" max="5130" width="13.5703125" style="1" customWidth="1"/>
    <col min="5131" max="5131" width="9.28515625" style="1" customWidth="1"/>
    <col min="5132" max="5377" width="10.28515625" style="1"/>
    <col min="5378" max="5378" width="23.28515625" style="1" customWidth="1"/>
    <col min="5379" max="5379" width="14.5703125" style="1" customWidth="1"/>
    <col min="5380" max="5380" width="16.140625" style="1" customWidth="1"/>
    <col min="5381" max="5381" width="14.140625" style="1" customWidth="1"/>
    <col min="5382" max="5382" width="14.42578125" style="1" customWidth="1"/>
    <col min="5383" max="5383" width="16.28515625" style="1" customWidth="1"/>
    <col min="5384" max="5384" width="15.5703125" style="1" customWidth="1"/>
    <col min="5385" max="5385" width="19.5703125" style="1" customWidth="1"/>
    <col min="5386" max="5386" width="13.5703125" style="1" customWidth="1"/>
    <col min="5387" max="5387" width="9.28515625" style="1" customWidth="1"/>
    <col min="5388" max="5633" width="10.28515625" style="1"/>
    <col min="5634" max="5634" width="23.28515625" style="1" customWidth="1"/>
    <col min="5635" max="5635" width="14.5703125" style="1" customWidth="1"/>
    <col min="5636" max="5636" width="16.140625" style="1" customWidth="1"/>
    <col min="5637" max="5637" width="14.140625" style="1" customWidth="1"/>
    <col min="5638" max="5638" width="14.42578125" style="1" customWidth="1"/>
    <col min="5639" max="5639" width="16.28515625" style="1" customWidth="1"/>
    <col min="5640" max="5640" width="15.5703125" style="1" customWidth="1"/>
    <col min="5641" max="5641" width="19.5703125" style="1" customWidth="1"/>
    <col min="5642" max="5642" width="13.5703125" style="1" customWidth="1"/>
    <col min="5643" max="5643" width="9.28515625" style="1" customWidth="1"/>
    <col min="5644" max="5889" width="10.28515625" style="1"/>
    <col min="5890" max="5890" width="23.28515625" style="1" customWidth="1"/>
    <col min="5891" max="5891" width="14.5703125" style="1" customWidth="1"/>
    <col min="5892" max="5892" width="16.140625" style="1" customWidth="1"/>
    <col min="5893" max="5893" width="14.140625" style="1" customWidth="1"/>
    <col min="5894" max="5894" width="14.42578125" style="1" customWidth="1"/>
    <col min="5895" max="5895" width="16.28515625" style="1" customWidth="1"/>
    <col min="5896" max="5896" width="15.5703125" style="1" customWidth="1"/>
    <col min="5897" max="5897" width="19.5703125" style="1" customWidth="1"/>
    <col min="5898" max="5898" width="13.5703125" style="1" customWidth="1"/>
    <col min="5899" max="5899" width="9.28515625" style="1" customWidth="1"/>
    <col min="5900" max="6145" width="10.28515625" style="1"/>
    <col min="6146" max="6146" width="23.28515625" style="1" customWidth="1"/>
    <col min="6147" max="6147" width="14.5703125" style="1" customWidth="1"/>
    <col min="6148" max="6148" width="16.140625" style="1" customWidth="1"/>
    <col min="6149" max="6149" width="14.140625" style="1" customWidth="1"/>
    <col min="6150" max="6150" width="14.42578125" style="1" customWidth="1"/>
    <col min="6151" max="6151" width="16.28515625" style="1" customWidth="1"/>
    <col min="6152" max="6152" width="15.5703125" style="1" customWidth="1"/>
    <col min="6153" max="6153" width="19.5703125" style="1" customWidth="1"/>
    <col min="6154" max="6154" width="13.5703125" style="1" customWidth="1"/>
    <col min="6155" max="6155" width="9.28515625" style="1" customWidth="1"/>
    <col min="6156" max="6401" width="10.28515625" style="1"/>
    <col min="6402" max="6402" width="23.28515625" style="1" customWidth="1"/>
    <col min="6403" max="6403" width="14.5703125" style="1" customWidth="1"/>
    <col min="6404" max="6404" width="16.140625" style="1" customWidth="1"/>
    <col min="6405" max="6405" width="14.140625" style="1" customWidth="1"/>
    <col min="6406" max="6406" width="14.42578125" style="1" customWidth="1"/>
    <col min="6407" max="6407" width="16.28515625" style="1" customWidth="1"/>
    <col min="6408" max="6408" width="15.5703125" style="1" customWidth="1"/>
    <col min="6409" max="6409" width="19.5703125" style="1" customWidth="1"/>
    <col min="6410" max="6410" width="13.5703125" style="1" customWidth="1"/>
    <col min="6411" max="6411" width="9.28515625" style="1" customWidth="1"/>
    <col min="6412" max="6657" width="10.28515625" style="1"/>
    <col min="6658" max="6658" width="23.28515625" style="1" customWidth="1"/>
    <col min="6659" max="6659" width="14.5703125" style="1" customWidth="1"/>
    <col min="6660" max="6660" width="16.140625" style="1" customWidth="1"/>
    <col min="6661" max="6661" width="14.140625" style="1" customWidth="1"/>
    <col min="6662" max="6662" width="14.42578125" style="1" customWidth="1"/>
    <col min="6663" max="6663" width="16.28515625" style="1" customWidth="1"/>
    <col min="6664" max="6664" width="15.5703125" style="1" customWidth="1"/>
    <col min="6665" max="6665" width="19.5703125" style="1" customWidth="1"/>
    <col min="6666" max="6666" width="13.5703125" style="1" customWidth="1"/>
    <col min="6667" max="6667" width="9.28515625" style="1" customWidth="1"/>
    <col min="6668" max="6913" width="10.28515625" style="1"/>
    <col min="6914" max="6914" width="23.28515625" style="1" customWidth="1"/>
    <col min="6915" max="6915" width="14.5703125" style="1" customWidth="1"/>
    <col min="6916" max="6916" width="16.140625" style="1" customWidth="1"/>
    <col min="6917" max="6917" width="14.140625" style="1" customWidth="1"/>
    <col min="6918" max="6918" width="14.42578125" style="1" customWidth="1"/>
    <col min="6919" max="6919" width="16.28515625" style="1" customWidth="1"/>
    <col min="6920" max="6920" width="15.5703125" style="1" customWidth="1"/>
    <col min="6921" max="6921" width="19.5703125" style="1" customWidth="1"/>
    <col min="6922" max="6922" width="13.5703125" style="1" customWidth="1"/>
    <col min="6923" max="6923" width="9.28515625" style="1" customWidth="1"/>
    <col min="6924" max="7169" width="10.28515625" style="1"/>
    <col min="7170" max="7170" width="23.28515625" style="1" customWidth="1"/>
    <col min="7171" max="7171" width="14.5703125" style="1" customWidth="1"/>
    <col min="7172" max="7172" width="16.140625" style="1" customWidth="1"/>
    <col min="7173" max="7173" width="14.140625" style="1" customWidth="1"/>
    <col min="7174" max="7174" width="14.42578125" style="1" customWidth="1"/>
    <col min="7175" max="7175" width="16.28515625" style="1" customWidth="1"/>
    <col min="7176" max="7176" width="15.5703125" style="1" customWidth="1"/>
    <col min="7177" max="7177" width="19.5703125" style="1" customWidth="1"/>
    <col min="7178" max="7178" width="13.5703125" style="1" customWidth="1"/>
    <col min="7179" max="7179" width="9.28515625" style="1" customWidth="1"/>
    <col min="7180" max="7425" width="10.28515625" style="1"/>
    <col min="7426" max="7426" width="23.28515625" style="1" customWidth="1"/>
    <col min="7427" max="7427" width="14.5703125" style="1" customWidth="1"/>
    <col min="7428" max="7428" width="16.140625" style="1" customWidth="1"/>
    <col min="7429" max="7429" width="14.140625" style="1" customWidth="1"/>
    <col min="7430" max="7430" width="14.42578125" style="1" customWidth="1"/>
    <col min="7431" max="7431" width="16.28515625" style="1" customWidth="1"/>
    <col min="7432" max="7432" width="15.5703125" style="1" customWidth="1"/>
    <col min="7433" max="7433" width="19.5703125" style="1" customWidth="1"/>
    <col min="7434" max="7434" width="13.5703125" style="1" customWidth="1"/>
    <col min="7435" max="7435" width="9.28515625" style="1" customWidth="1"/>
    <col min="7436" max="7681" width="10.28515625" style="1"/>
    <col min="7682" max="7682" width="23.28515625" style="1" customWidth="1"/>
    <col min="7683" max="7683" width="14.5703125" style="1" customWidth="1"/>
    <col min="7684" max="7684" width="16.140625" style="1" customWidth="1"/>
    <col min="7685" max="7685" width="14.140625" style="1" customWidth="1"/>
    <col min="7686" max="7686" width="14.42578125" style="1" customWidth="1"/>
    <col min="7687" max="7687" width="16.28515625" style="1" customWidth="1"/>
    <col min="7688" max="7688" width="15.5703125" style="1" customWidth="1"/>
    <col min="7689" max="7689" width="19.5703125" style="1" customWidth="1"/>
    <col min="7690" max="7690" width="13.5703125" style="1" customWidth="1"/>
    <col min="7691" max="7691" width="9.28515625" style="1" customWidth="1"/>
    <col min="7692" max="7937" width="10.28515625" style="1"/>
    <col min="7938" max="7938" width="23.28515625" style="1" customWidth="1"/>
    <col min="7939" max="7939" width="14.5703125" style="1" customWidth="1"/>
    <col min="7940" max="7940" width="16.140625" style="1" customWidth="1"/>
    <col min="7941" max="7941" width="14.140625" style="1" customWidth="1"/>
    <col min="7942" max="7942" width="14.42578125" style="1" customWidth="1"/>
    <col min="7943" max="7943" width="16.28515625" style="1" customWidth="1"/>
    <col min="7944" max="7944" width="15.5703125" style="1" customWidth="1"/>
    <col min="7945" max="7945" width="19.5703125" style="1" customWidth="1"/>
    <col min="7946" max="7946" width="13.5703125" style="1" customWidth="1"/>
    <col min="7947" max="7947" width="9.28515625" style="1" customWidth="1"/>
    <col min="7948" max="8193" width="10.28515625" style="1"/>
    <col min="8194" max="8194" width="23.28515625" style="1" customWidth="1"/>
    <col min="8195" max="8195" width="14.5703125" style="1" customWidth="1"/>
    <col min="8196" max="8196" width="16.140625" style="1" customWidth="1"/>
    <col min="8197" max="8197" width="14.140625" style="1" customWidth="1"/>
    <col min="8198" max="8198" width="14.42578125" style="1" customWidth="1"/>
    <col min="8199" max="8199" width="16.28515625" style="1" customWidth="1"/>
    <col min="8200" max="8200" width="15.5703125" style="1" customWidth="1"/>
    <col min="8201" max="8201" width="19.5703125" style="1" customWidth="1"/>
    <col min="8202" max="8202" width="13.5703125" style="1" customWidth="1"/>
    <col min="8203" max="8203" width="9.28515625" style="1" customWidth="1"/>
    <col min="8204" max="8449" width="10.28515625" style="1"/>
    <col min="8450" max="8450" width="23.28515625" style="1" customWidth="1"/>
    <col min="8451" max="8451" width="14.5703125" style="1" customWidth="1"/>
    <col min="8452" max="8452" width="16.140625" style="1" customWidth="1"/>
    <col min="8453" max="8453" width="14.140625" style="1" customWidth="1"/>
    <col min="8454" max="8454" width="14.42578125" style="1" customWidth="1"/>
    <col min="8455" max="8455" width="16.28515625" style="1" customWidth="1"/>
    <col min="8456" max="8456" width="15.5703125" style="1" customWidth="1"/>
    <col min="8457" max="8457" width="19.5703125" style="1" customWidth="1"/>
    <col min="8458" max="8458" width="13.5703125" style="1" customWidth="1"/>
    <col min="8459" max="8459" width="9.28515625" style="1" customWidth="1"/>
    <col min="8460" max="8705" width="10.28515625" style="1"/>
    <col min="8706" max="8706" width="23.28515625" style="1" customWidth="1"/>
    <col min="8707" max="8707" width="14.5703125" style="1" customWidth="1"/>
    <col min="8708" max="8708" width="16.140625" style="1" customWidth="1"/>
    <col min="8709" max="8709" width="14.140625" style="1" customWidth="1"/>
    <col min="8710" max="8710" width="14.42578125" style="1" customWidth="1"/>
    <col min="8711" max="8711" width="16.28515625" style="1" customWidth="1"/>
    <col min="8712" max="8712" width="15.5703125" style="1" customWidth="1"/>
    <col min="8713" max="8713" width="19.5703125" style="1" customWidth="1"/>
    <col min="8714" max="8714" width="13.5703125" style="1" customWidth="1"/>
    <col min="8715" max="8715" width="9.28515625" style="1" customWidth="1"/>
    <col min="8716" max="8961" width="10.28515625" style="1"/>
    <col min="8962" max="8962" width="23.28515625" style="1" customWidth="1"/>
    <col min="8963" max="8963" width="14.5703125" style="1" customWidth="1"/>
    <col min="8964" max="8964" width="16.140625" style="1" customWidth="1"/>
    <col min="8965" max="8965" width="14.140625" style="1" customWidth="1"/>
    <col min="8966" max="8966" width="14.42578125" style="1" customWidth="1"/>
    <col min="8967" max="8967" width="16.28515625" style="1" customWidth="1"/>
    <col min="8968" max="8968" width="15.5703125" style="1" customWidth="1"/>
    <col min="8969" max="8969" width="19.5703125" style="1" customWidth="1"/>
    <col min="8970" max="8970" width="13.5703125" style="1" customWidth="1"/>
    <col min="8971" max="8971" width="9.28515625" style="1" customWidth="1"/>
    <col min="8972" max="9217" width="10.28515625" style="1"/>
    <col min="9218" max="9218" width="23.28515625" style="1" customWidth="1"/>
    <col min="9219" max="9219" width="14.5703125" style="1" customWidth="1"/>
    <col min="9220" max="9220" width="16.140625" style="1" customWidth="1"/>
    <col min="9221" max="9221" width="14.140625" style="1" customWidth="1"/>
    <col min="9222" max="9222" width="14.42578125" style="1" customWidth="1"/>
    <col min="9223" max="9223" width="16.28515625" style="1" customWidth="1"/>
    <col min="9224" max="9224" width="15.5703125" style="1" customWidth="1"/>
    <col min="9225" max="9225" width="19.5703125" style="1" customWidth="1"/>
    <col min="9226" max="9226" width="13.5703125" style="1" customWidth="1"/>
    <col min="9227" max="9227" width="9.28515625" style="1" customWidth="1"/>
    <col min="9228" max="9473" width="10.28515625" style="1"/>
    <col min="9474" max="9474" width="23.28515625" style="1" customWidth="1"/>
    <col min="9475" max="9475" width="14.5703125" style="1" customWidth="1"/>
    <col min="9476" max="9476" width="16.140625" style="1" customWidth="1"/>
    <col min="9477" max="9477" width="14.140625" style="1" customWidth="1"/>
    <col min="9478" max="9478" width="14.42578125" style="1" customWidth="1"/>
    <col min="9479" max="9479" width="16.28515625" style="1" customWidth="1"/>
    <col min="9480" max="9480" width="15.5703125" style="1" customWidth="1"/>
    <col min="9481" max="9481" width="19.5703125" style="1" customWidth="1"/>
    <col min="9482" max="9482" width="13.5703125" style="1" customWidth="1"/>
    <col min="9483" max="9483" width="9.28515625" style="1" customWidth="1"/>
    <col min="9484" max="9729" width="10.28515625" style="1"/>
    <col min="9730" max="9730" width="23.28515625" style="1" customWidth="1"/>
    <col min="9731" max="9731" width="14.5703125" style="1" customWidth="1"/>
    <col min="9732" max="9732" width="16.140625" style="1" customWidth="1"/>
    <col min="9733" max="9733" width="14.140625" style="1" customWidth="1"/>
    <col min="9734" max="9734" width="14.42578125" style="1" customWidth="1"/>
    <col min="9735" max="9735" width="16.28515625" style="1" customWidth="1"/>
    <col min="9736" max="9736" width="15.5703125" style="1" customWidth="1"/>
    <col min="9737" max="9737" width="19.5703125" style="1" customWidth="1"/>
    <col min="9738" max="9738" width="13.5703125" style="1" customWidth="1"/>
    <col min="9739" max="9739" width="9.28515625" style="1" customWidth="1"/>
    <col min="9740" max="9985" width="10.28515625" style="1"/>
    <col min="9986" max="9986" width="23.28515625" style="1" customWidth="1"/>
    <col min="9987" max="9987" width="14.5703125" style="1" customWidth="1"/>
    <col min="9988" max="9988" width="16.140625" style="1" customWidth="1"/>
    <col min="9989" max="9989" width="14.140625" style="1" customWidth="1"/>
    <col min="9990" max="9990" width="14.42578125" style="1" customWidth="1"/>
    <col min="9991" max="9991" width="16.28515625" style="1" customWidth="1"/>
    <col min="9992" max="9992" width="15.5703125" style="1" customWidth="1"/>
    <col min="9993" max="9993" width="19.5703125" style="1" customWidth="1"/>
    <col min="9994" max="9994" width="13.5703125" style="1" customWidth="1"/>
    <col min="9995" max="9995" width="9.28515625" style="1" customWidth="1"/>
    <col min="9996" max="10241" width="10.28515625" style="1"/>
    <col min="10242" max="10242" width="23.28515625" style="1" customWidth="1"/>
    <col min="10243" max="10243" width="14.5703125" style="1" customWidth="1"/>
    <col min="10244" max="10244" width="16.140625" style="1" customWidth="1"/>
    <col min="10245" max="10245" width="14.140625" style="1" customWidth="1"/>
    <col min="10246" max="10246" width="14.42578125" style="1" customWidth="1"/>
    <col min="10247" max="10247" width="16.28515625" style="1" customWidth="1"/>
    <col min="10248" max="10248" width="15.5703125" style="1" customWidth="1"/>
    <col min="10249" max="10249" width="19.5703125" style="1" customWidth="1"/>
    <col min="10250" max="10250" width="13.5703125" style="1" customWidth="1"/>
    <col min="10251" max="10251" width="9.28515625" style="1" customWidth="1"/>
    <col min="10252" max="10497" width="10.28515625" style="1"/>
    <col min="10498" max="10498" width="23.28515625" style="1" customWidth="1"/>
    <col min="10499" max="10499" width="14.5703125" style="1" customWidth="1"/>
    <col min="10500" max="10500" width="16.140625" style="1" customWidth="1"/>
    <col min="10501" max="10501" width="14.140625" style="1" customWidth="1"/>
    <col min="10502" max="10502" width="14.42578125" style="1" customWidth="1"/>
    <col min="10503" max="10503" width="16.28515625" style="1" customWidth="1"/>
    <col min="10504" max="10504" width="15.5703125" style="1" customWidth="1"/>
    <col min="10505" max="10505" width="19.5703125" style="1" customWidth="1"/>
    <col min="10506" max="10506" width="13.5703125" style="1" customWidth="1"/>
    <col min="10507" max="10507" width="9.28515625" style="1" customWidth="1"/>
    <col min="10508" max="10753" width="10.28515625" style="1"/>
    <col min="10754" max="10754" width="23.28515625" style="1" customWidth="1"/>
    <col min="10755" max="10755" width="14.5703125" style="1" customWidth="1"/>
    <col min="10756" max="10756" width="16.140625" style="1" customWidth="1"/>
    <col min="10757" max="10757" width="14.140625" style="1" customWidth="1"/>
    <col min="10758" max="10758" width="14.42578125" style="1" customWidth="1"/>
    <col min="10759" max="10759" width="16.28515625" style="1" customWidth="1"/>
    <col min="10760" max="10760" width="15.5703125" style="1" customWidth="1"/>
    <col min="10761" max="10761" width="19.5703125" style="1" customWidth="1"/>
    <col min="10762" max="10762" width="13.5703125" style="1" customWidth="1"/>
    <col min="10763" max="10763" width="9.28515625" style="1" customWidth="1"/>
    <col min="10764" max="11009" width="10.28515625" style="1"/>
    <col min="11010" max="11010" width="23.28515625" style="1" customWidth="1"/>
    <col min="11011" max="11011" width="14.5703125" style="1" customWidth="1"/>
    <col min="11012" max="11012" width="16.140625" style="1" customWidth="1"/>
    <col min="11013" max="11013" width="14.140625" style="1" customWidth="1"/>
    <col min="11014" max="11014" width="14.42578125" style="1" customWidth="1"/>
    <col min="11015" max="11015" width="16.28515625" style="1" customWidth="1"/>
    <col min="11016" max="11016" width="15.5703125" style="1" customWidth="1"/>
    <col min="11017" max="11017" width="19.5703125" style="1" customWidth="1"/>
    <col min="11018" max="11018" width="13.5703125" style="1" customWidth="1"/>
    <col min="11019" max="11019" width="9.28515625" style="1" customWidth="1"/>
    <col min="11020" max="11265" width="10.28515625" style="1"/>
    <col min="11266" max="11266" width="23.28515625" style="1" customWidth="1"/>
    <col min="11267" max="11267" width="14.5703125" style="1" customWidth="1"/>
    <col min="11268" max="11268" width="16.140625" style="1" customWidth="1"/>
    <col min="11269" max="11269" width="14.140625" style="1" customWidth="1"/>
    <col min="11270" max="11270" width="14.42578125" style="1" customWidth="1"/>
    <col min="11271" max="11271" width="16.28515625" style="1" customWidth="1"/>
    <col min="11272" max="11272" width="15.5703125" style="1" customWidth="1"/>
    <col min="11273" max="11273" width="19.5703125" style="1" customWidth="1"/>
    <col min="11274" max="11274" width="13.5703125" style="1" customWidth="1"/>
    <col min="11275" max="11275" width="9.28515625" style="1" customWidth="1"/>
    <col min="11276" max="11521" width="10.28515625" style="1"/>
    <col min="11522" max="11522" width="23.28515625" style="1" customWidth="1"/>
    <col min="11523" max="11523" width="14.5703125" style="1" customWidth="1"/>
    <col min="11524" max="11524" width="16.140625" style="1" customWidth="1"/>
    <col min="11525" max="11525" width="14.140625" style="1" customWidth="1"/>
    <col min="11526" max="11526" width="14.42578125" style="1" customWidth="1"/>
    <col min="11527" max="11527" width="16.28515625" style="1" customWidth="1"/>
    <col min="11528" max="11528" width="15.5703125" style="1" customWidth="1"/>
    <col min="11529" max="11529" width="19.5703125" style="1" customWidth="1"/>
    <col min="11530" max="11530" width="13.5703125" style="1" customWidth="1"/>
    <col min="11531" max="11531" width="9.28515625" style="1" customWidth="1"/>
    <col min="11532" max="11777" width="10.28515625" style="1"/>
    <col min="11778" max="11778" width="23.28515625" style="1" customWidth="1"/>
    <col min="11779" max="11779" width="14.5703125" style="1" customWidth="1"/>
    <col min="11780" max="11780" width="16.140625" style="1" customWidth="1"/>
    <col min="11781" max="11781" width="14.140625" style="1" customWidth="1"/>
    <col min="11782" max="11782" width="14.42578125" style="1" customWidth="1"/>
    <col min="11783" max="11783" width="16.28515625" style="1" customWidth="1"/>
    <col min="11784" max="11784" width="15.5703125" style="1" customWidth="1"/>
    <col min="11785" max="11785" width="19.5703125" style="1" customWidth="1"/>
    <col min="11786" max="11786" width="13.5703125" style="1" customWidth="1"/>
    <col min="11787" max="11787" width="9.28515625" style="1" customWidth="1"/>
    <col min="11788" max="12033" width="10.28515625" style="1"/>
    <col min="12034" max="12034" width="23.28515625" style="1" customWidth="1"/>
    <col min="12035" max="12035" width="14.5703125" style="1" customWidth="1"/>
    <col min="12036" max="12036" width="16.140625" style="1" customWidth="1"/>
    <col min="12037" max="12037" width="14.140625" style="1" customWidth="1"/>
    <col min="12038" max="12038" width="14.42578125" style="1" customWidth="1"/>
    <col min="12039" max="12039" width="16.28515625" style="1" customWidth="1"/>
    <col min="12040" max="12040" width="15.5703125" style="1" customWidth="1"/>
    <col min="12041" max="12041" width="19.5703125" style="1" customWidth="1"/>
    <col min="12042" max="12042" width="13.5703125" style="1" customWidth="1"/>
    <col min="12043" max="12043" width="9.28515625" style="1" customWidth="1"/>
    <col min="12044" max="12289" width="10.28515625" style="1"/>
    <col min="12290" max="12290" width="23.28515625" style="1" customWidth="1"/>
    <col min="12291" max="12291" width="14.5703125" style="1" customWidth="1"/>
    <col min="12292" max="12292" width="16.140625" style="1" customWidth="1"/>
    <col min="12293" max="12293" width="14.140625" style="1" customWidth="1"/>
    <col min="12294" max="12294" width="14.42578125" style="1" customWidth="1"/>
    <col min="12295" max="12295" width="16.28515625" style="1" customWidth="1"/>
    <col min="12296" max="12296" width="15.5703125" style="1" customWidth="1"/>
    <col min="12297" max="12297" width="19.5703125" style="1" customWidth="1"/>
    <col min="12298" max="12298" width="13.5703125" style="1" customWidth="1"/>
    <col min="12299" max="12299" width="9.28515625" style="1" customWidth="1"/>
    <col min="12300" max="12545" width="10.28515625" style="1"/>
    <col min="12546" max="12546" width="23.28515625" style="1" customWidth="1"/>
    <col min="12547" max="12547" width="14.5703125" style="1" customWidth="1"/>
    <col min="12548" max="12548" width="16.140625" style="1" customWidth="1"/>
    <col min="12549" max="12549" width="14.140625" style="1" customWidth="1"/>
    <col min="12550" max="12550" width="14.42578125" style="1" customWidth="1"/>
    <col min="12551" max="12551" width="16.28515625" style="1" customWidth="1"/>
    <col min="12552" max="12552" width="15.5703125" style="1" customWidth="1"/>
    <col min="12553" max="12553" width="19.5703125" style="1" customWidth="1"/>
    <col min="12554" max="12554" width="13.5703125" style="1" customWidth="1"/>
    <col min="12555" max="12555" width="9.28515625" style="1" customWidth="1"/>
    <col min="12556" max="12801" width="10.28515625" style="1"/>
    <col min="12802" max="12802" width="23.28515625" style="1" customWidth="1"/>
    <col min="12803" max="12803" width="14.5703125" style="1" customWidth="1"/>
    <col min="12804" max="12804" width="16.140625" style="1" customWidth="1"/>
    <col min="12805" max="12805" width="14.140625" style="1" customWidth="1"/>
    <col min="12806" max="12806" width="14.42578125" style="1" customWidth="1"/>
    <col min="12807" max="12807" width="16.28515625" style="1" customWidth="1"/>
    <col min="12808" max="12808" width="15.5703125" style="1" customWidth="1"/>
    <col min="12809" max="12809" width="19.5703125" style="1" customWidth="1"/>
    <col min="12810" max="12810" width="13.5703125" style="1" customWidth="1"/>
    <col min="12811" max="12811" width="9.28515625" style="1" customWidth="1"/>
    <col min="12812" max="13057" width="10.28515625" style="1"/>
    <col min="13058" max="13058" width="23.28515625" style="1" customWidth="1"/>
    <col min="13059" max="13059" width="14.5703125" style="1" customWidth="1"/>
    <col min="13060" max="13060" width="16.140625" style="1" customWidth="1"/>
    <col min="13061" max="13061" width="14.140625" style="1" customWidth="1"/>
    <col min="13062" max="13062" width="14.42578125" style="1" customWidth="1"/>
    <col min="13063" max="13063" width="16.28515625" style="1" customWidth="1"/>
    <col min="13064" max="13064" width="15.5703125" style="1" customWidth="1"/>
    <col min="13065" max="13065" width="19.5703125" style="1" customWidth="1"/>
    <col min="13066" max="13066" width="13.5703125" style="1" customWidth="1"/>
    <col min="13067" max="13067" width="9.28515625" style="1" customWidth="1"/>
    <col min="13068" max="13313" width="10.28515625" style="1"/>
    <col min="13314" max="13314" width="23.28515625" style="1" customWidth="1"/>
    <col min="13315" max="13315" width="14.5703125" style="1" customWidth="1"/>
    <col min="13316" max="13316" width="16.140625" style="1" customWidth="1"/>
    <col min="13317" max="13317" width="14.140625" style="1" customWidth="1"/>
    <col min="13318" max="13318" width="14.42578125" style="1" customWidth="1"/>
    <col min="13319" max="13319" width="16.28515625" style="1" customWidth="1"/>
    <col min="13320" max="13320" width="15.5703125" style="1" customWidth="1"/>
    <col min="13321" max="13321" width="19.5703125" style="1" customWidth="1"/>
    <col min="13322" max="13322" width="13.5703125" style="1" customWidth="1"/>
    <col min="13323" max="13323" width="9.28515625" style="1" customWidth="1"/>
    <col min="13324" max="13569" width="10.28515625" style="1"/>
    <col min="13570" max="13570" width="23.28515625" style="1" customWidth="1"/>
    <col min="13571" max="13571" width="14.5703125" style="1" customWidth="1"/>
    <col min="13572" max="13572" width="16.140625" style="1" customWidth="1"/>
    <col min="13573" max="13573" width="14.140625" style="1" customWidth="1"/>
    <col min="13574" max="13574" width="14.42578125" style="1" customWidth="1"/>
    <col min="13575" max="13575" width="16.28515625" style="1" customWidth="1"/>
    <col min="13576" max="13576" width="15.5703125" style="1" customWidth="1"/>
    <col min="13577" max="13577" width="19.5703125" style="1" customWidth="1"/>
    <col min="13578" max="13578" width="13.5703125" style="1" customWidth="1"/>
    <col min="13579" max="13579" width="9.28515625" style="1" customWidth="1"/>
    <col min="13580" max="13825" width="10.28515625" style="1"/>
    <col min="13826" max="13826" width="23.28515625" style="1" customWidth="1"/>
    <col min="13827" max="13827" width="14.5703125" style="1" customWidth="1"/>
    <col min="13828" max="13828" width="16.140625" style="1" customWidth="1"/>
    <col min="13829" max="13829" width="14.140625" style="1" customWidth="1"/>
    <col min="13830" max="13830" width="14.42578125" style="1" customWidth="1"/>
    <col min="13831" max="13831" width="16.28515625" style="1" customWidth="1"/>
    <col min="13832" max="13832" width="15.5703125" style="1" customWidth="1"/>
    <col min="13833" max="13833" width="19.5703125" style="1" customWidth="1"/>
    <col min="13834" max="13834" width="13.5703125" style="1" customWidth="1"/>
    <col min="13835" max="13835" width="9.28515625" style="1" customWidth="1"/>
    <col min="13836" max="14081" width="10.28515625" style="1"/>
    <col min="14082" max="14082" width="23.28515625" style="1" customWidth="1"/>
    <col min="14083" max="14083" width="14.5703125" style="1" customWidth="1"/>
    <col min="14084" max="14084" width="16.140625" style="1" customWidth="1"/>
    <col min="14085" max="14085" width="14.140625" style="1" customWidth="1"/>
    <col min="14086" max="14086" width="14.42578125" style="1" customWidth="1"/>
    <col min="14087" max="14087" width="16.28515625" style="1" customWidth="1"/>
    <col min="14088" max="14088" width="15.5703125" style="1" customWidth="1"/>
    <col min="14089" max="14089" width="19.5703125" style="1" customWidth="1"/>
    <col min="14090" max="14090" width="13.5703125" style="1" customWidth="1"/>
    <col min="14091" max="14091" width="9.28515625" style="1" customWidth="1"/>
    <col min="14092" max="14337" width="10.28515625" style="1"/>
    <col min="14338" max="14338" width="23.28515625" style="1" customWidth="1"/>
    <col min="14339" max="14339" width="14.5703125" style="1" customWidth="1"/>
    <col min="14340" max="14340" width="16.140625" style="1" customWidth="1"/>
    <col min="14341" max="14341" width="14.140625" style="1" customWidth="1"/>
    <col min="14342" max="14342" width="14.42578125" style="1" customWidth="1"/>
    <col min="14343" max="14343" width="16.28515625" style="1" customWidth="1"/>
    <col min="14344" max="14344" width="15.5703125" style="1" customWidth="1"/>
    <col min="14345" max="14345" width="19.5703125" style="1" customWidth="1"/>
    <col min="14346" max="14346" width="13.5703125" style="1" customWidth="1"/>
    <col min="14347" max="14347" width="9.28515625" style="1" customWidth="1"/>
    <col min="14348" max="14593" width="10.28515625" style="1"/>
    <col min="14594" max="14594" width="23.28515625" style="1" customWidth="1"/>
    <col min="14595" max="14595" width="14.5703125" style="1" customWidth="1"/>
    <col min="14596" max="14596" width="16.140625" style="1" customWidth="1"/>
    <col min="14597" max="14597" width="14.140625" style="1" customWidth="1"/>
    <col min="14598" max="14598" width="14.42578125" style="1" customWidth="1"/>
    <col min="14599" max="14599" width="16.28515625" style="1" customWidth="1"/>
    <col min="14600" max="14600" width="15.5703125" style="1" customWidth="1"/>
    <col min="14601" max="14601" width="19.5703125" style="1" customWidth="1"/>
    <col min="14602" max="14602" width="13.5703125" style="1" customWidth="1"/>
    <col min="14603" max="14603" width="9.28515625" style="1" customWidth="1"/>
    <col min="14604" max="14849" width="10.28515625" style="1"/>
    <col min="14850" max="14850" width="23.28515625" style="1" customWidth="1"/>
    <col min="14851" max="14851" width="14.5703125" style="1" customWidth="1"/>
    <col min="14852" max="14852" width="16.140625" style="1" customWidth="1"/>
    <col min="14853" max="14853" width="14.140625" style="1" customWidth="1"/>
    <col min="14854" max="14854" width="14.42578125" style="1" customWidth="1"/>
    <col min="14855" max="14855" width="16.28515625" style="1" customWidth="1"/>
    <col min="14856" max="14856" width="15.5703125" style="1" customWidth="1"/>
    <col min="14857" max="14857" width="19.5703125" style="1" customWidth="1"/>
    <col min="14858" max="14858" width="13.5703125" style="1" customWidth="1"/>
    <col min="14859" max="14859" width="9.28515625" style="1" customWidth="1"/>
    <col min="14860" max="15105" width="10.28515625" style="1"/>
    <col min="15106" max="15106" width="23.28515625" style="1" customWidth="1"/>
    <col min="15107" max="15107" width="14.5703125" style="1" customWidth="1"/>
    <col min="15108" max="15108" width="16.140625" style="1" customWidth="1"/>
    <col min="15109" max="15109" width="14.140625" style="1" customWidth="1"/>
    <col min="15110" max="15110" width="14.42578125" style="1" customWidth="1"/>
    <col min="15111" max="15111" width="16.28515625" style="1" customWidth="1"/>
    <col min="15112" max="15112" width="15.5703125" style="1" customWidth="1"/>
    <col min="15113" max="15113" width="19.5703125" style="1" customWidth="1"/>
    <col min="15114" max="15114" width="13.5703125" style="1" customWidth="1"/>
    <col min="15115" max="15115" width="9.28515625" style="1" customWidth="1"/>
    <col min="15116" max="15361" width="10.28515625" style="1"/>
    <col min="15362" max="15362" width="23.28515625" style="1" customWidth="1"/>
    <col min="15363" max="15363" width="14.5703125" style="1" customWidth="1"/>
    <col min="15364" max="15364" width="16.140625" style="1" customWidth="1"/>
    <col min="15365" max="15365" width="14.140625" style="1" customWidth="1"/>
    <col min="15366" max="15366" width="14.42578125" style="1" customWidth="1"/>
    <col min="15367" max="15367" width="16.28515625" style="1" customWidth="1"/>
    <col min="15368" max="15368" width="15.5703125" style="1" customWidth="1"/>
    <col min="15369" max="15369" width="19.5703125" style="1" customWidth="1"/>
    <col min="15370" max="15370" width="13.5703125" style="1" customWidth="1"/>
    <col min="15371" max="15371" width="9.28515625" style="1" customWidth="1"/>
    <col min="15372" max="15617" width="10.28515625" style="1"/>
    <col min="15618" max="15618" width="23.28515625" style="1" customWidth="1"/>
    <col min="15619" max="15619" width="14.5703125" style="1" customWidth="1"/>
    <col min="15620" max="15620" width="16.140625" style="1" customWidth="1"/>
    <col min="15621" max="15621" width="14.140625" style="1" customWidth="1"/>
    <col min="15622" max="15622" width="14.42578125" style="1" customWidth="1"/>
    <col min="15623" max="15623" width="16.28515625" style="1" customWidth="1"/>
    <col min="15624" max="15624" width="15.5703125" style="1" customWidth="1"/>
    <col min="15625" max="15625" width="19.5703125" style="1" customWidth="1"/>
    <col min="15626" max="15626" width="13.5703125" style="1" customWidth="1"/>
    <col min="15627" max="15627" width="9.28515625" style="1" customWidth="1"/>
    <col min="15628" max="15873" width="10.28515625" style="1"/>
    <col min="15874" max="15874" width="23.28515625" style="1" customWidth="1"/>
    <col min="15875" max="15875" width="14.5703125" style="1" customWidth="1"/>
    <col min="15876" max="15876" width="16.140625" style="1" customWidth="1"/>
    <col min="15877" max="15877" width="14.140625" style="1" customWidth="1"/>
    <col min="15878" max="15878" width="14.42578125" style="1" customWidth="1"/>
    <col min="15879" max="15879" width="16.28515625" style="1" customWidth="1"/>
    <col min="15880" max="15880" width="15.5703125" style="1" customWidth="1"/>
    <col min="15881" max="15881" width="19.5703125" style="1" customWidth="1"/>
    <col min="15882" max="15882" width="13.5703125" style="1" customWidth="1"/>
    <col min="15883" max="15883" width="9.28515625" style="1" customWidth="1"/>
    <col min="15884" max="16129" width="10.28515625" style="1"/>
    <col min="16130" max="16130" width="23.28515625" style="1" customWidth="1"/>
    <col min="16131" max="16131" width="14.5703125" style="1" customWidth="1"/>
    <col min="16132" max="16132" width="16.140625" style="1" customWidth="1"/>
    <col min="16133" max="16133" width="14.140625" style="1" customWidth="1"/>
    <col min="16134" max="16134" width="14.42578125" style="1" customWidth="1"/>
    <col min="16135" max="16135" width="16.28515625" style="1" customWidth="1"/>
    <col min="16136" max="16136" width="15.5703125" style="1" customWidth="1"/>
    <col min="16137" max="16137" width="19.5703125" style="1" customWidth="1"/>
    <col min="16138" max="16138" width="13.5703125" style="1" customWidth="1"/>
    <col min="16139" max="16139" width="9.28515625" style="1" customWidth="1"/>
    <col min="16140" max="16384" width="10.28515625" style="1"/>
  </cols>
  <sheetData>
    <row r="1" spans="2:76" x14ac:dyDescent="0.25">
      <c r="B1" s="10"/>
    </row>
    <row r="2" spans="2:76" ht="15.75" x14ac:dyDescent="0.25">
      <c r="B2" s="77" t="s">
        <v>39</v>
      </c>
      <c r="C2" s="78"/>
      <c r="D2" s="78"/>
      <c r="E2" s="78"/>
      <c r="F2" s="78"/>
      <c r="G2" s="78"/>
      <c r="H2" s="78"/>
      <c r="I2" s="79"/>
    </row>
    <row r="3" spans="2:76" ht="15.75" thickBot="1" x14ac:dyDescent="0.3">
      <c r="B3" s="17"/>
      <c r="C3" s="2"/>
      <c r="D3" s="2"/>
      <c r="E3" s="2"/>
      <c r="F3" s="2"/>
      <c r="G3" s="2"/>
    </row>
    <row r="4" spans="2:76" x14ac:dyDescent="0.25">
      <c r="B4" s="83" t="s">
        <v>46</v>
      </c>
      <c r="C4" s="85" t="s">
        <v>36</v>
      </c>
      <c r="D4" s="85"/>
      <c r="E4" s="85"/>
      <c r="F4" s="85" t="s">
        <v>37</v>
      </c>
      <c r="G4" s="85"/>
      <c r="H4" s="85"/>
      <c r="I4" s="86" t="s">
        <v>47</v>
      </c>
      <c r="J4" s="3"/>
      <c r="K4" s="3"/>
      <c r="L4" s="4"/>
      <c r="M4" s="2"/>
    </row>
    <row r="5" spans="2:76" ht="66" customHeight="1" x14ac:dyDescent="0.25">
      <c r="B5" s="84"/>
      <c r="C5" s="11" t="s">
        <v>1</v>
      </c>
      <c r="D5" s="11" t="s">
        <v>2</v>
      </c>
      <c r="E5" s="11" t="s">
        <v>3</v>
      </c>
      <c r="F5" s="11" t="s">
        <v>1</v>
      </c>
      <c r="G5" s="11" t="s">
        <v>2</v>
      </c>
      <c r="H5" s="11" t="s">
        <v>3</v>
      </c>
      <c r="I5" s="87"/>
      <c r="J5" s="4"/>
      <c r="K5" s="4"/>
      <c r="L5" s="4"/>
    </row>
    <row r="6" spans="2:76" x14ac:dyDescent="0.25">
      <c r="B6" s="80" t="s">
        <v>4</v>
      </c>
      <c r="C6" s="81"/>
      <c r="D6" s="81"/>
      <c r="E6" s="81"/>
      <c r="F6" s="81"/>
      <c r="G6" s="81"/>
      <c r="H6" s="81"/>
      <c r="I6" s="82"/>
      <c r="J6" s="4"/>
      <c r="K6" s="16"/>
      <c r="L6" s="16"/>
      <c r="P6" s="41"/>
      <c r="Q6" s="41"/>
      <c r="R6" s="41"/>
      <c r="S6" s="41"/>
      <c r="T6" s="41"/>
      <c r="U6" s="41"/>
      <c r="V6" s="41"/>
      <c r="AB6" s="59"/>
    </row>
    <row r="7" spans="2:76" ht="15.75" x14ac:dyDescent="0.3">
      <c r="B7" s="13" t="s">
        <v>9</v>
      </c>
      <c r="C7" s="70">
        <v>11958287.289999994</v>
      </c>
      <c r="D7" s="18">
        <f>C7/C$20</f>
        <v>4.5212372227595408E-2</v>
      </c>
      <c r="E7" s="18">
        <f t="shared" ref="E7:E20" si="0">C7/C$37</f>
        <v>3.1881638189387586E-2</v>
      </c>
      <c r="F7" s="75">
        <v>13688004.988095077</v>
      </c>
      <c r="G7" s="18">
        <f t="shared" ref="G7:G19" si="1">F7/F$20</f>
        <v>4.8190813981887175E-2</v>
      </c>
      <c r="H7" s="18">
        <f t="shared" ref="H7:H20" si="2">F7/F$37</f>
        <v>3.3502100863523052E-2</v>
      </c>
      <c r="I7" s="47">
        <f t="shared" ref="I7:I19" si="3">(F7-C7)/C7</f>
        <v>0.14464593935132697</v>
      </c>
      <c r="J7" s="4"/>
      <c r="K7" s="22">
        <v>11164258.739999987</v>
      </c>
      <c r="L7" s="22">
        <v>1708772.1000000043</v>
      </c>
      <c r="M7" s="21">
        <f>SUM(K7:L7)</f>
        <v>12873030.839999992</v>
      </c>
      <c r="N7" s="25">
        <v>0</v>
      </c>
      <c r="O7" s="23">
        <f>SUM(M7+N7)</f>
        <v>12873030.839999992</v>
      </c>
      <c r="P7" s="69"/>
      <c r="Q7" s="38"/>
      <c r="R7" s="38"/>
      <c r="S7" s="38"/>
      <c r="T7" s="55"/>
      <c r="U7" s="38"/>
      <c r="V7" s="38"/>
      <c r="W7" s="38"/>
      <c r="X7" s="55"/>
      <c r="Y7" s="56"/>
      <c r="Z7" s="62"/>
      <c r="AA7" s="34"/>
      <c r="AB7" s="59"/>
      <c r="AC7" s="38"/>
      <c r="AD7" s="38"/>
      <c r="AE7" s="38"/>
      <c r="AF7" s="55"/>
      <c r="AG7" s="38"/>
      <c r="AH7" s="38"/>
      <c r="AI7" s="38"/>
      <c r="AJ7" s="55"/>
      <c r="AK7" s="56"/>
      <c r="AL7" s="21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</row>
    <row r="8" spans="2:76" ht="15" customHeight="1" x14ac:dyDescent="0.3">
      <c r="B8" s="13" t="s">
        <v>28</v>
      </c>
      <c r="C8" s="70">
        <v>29133179.520000003</v>
      </c>
      <c r="D8" s="18">
        <f t="shared" ref="D8:D19" si="4">C8/C$20</f>
        <v>0.11014789364803763</v>
      </c>
      <c r="E8" s="18">
        <f t="shared" si="0"/>
        <v>7.7671113449484366E-2</v>
      </c>
      <c r="F8" s="75">
        <v>29647915.34</v>
      </c>
      <c r="G8" s="18">
        <f t="shared" si="1"/>
        <v>0.1043802346903963</v>
      </c>
      <c r="H8" s="18">
        <f t="shared" si="2"/>
        <v>7.2564807726016367E-2</v>
      </c>
      <c r="I8" s="47">
        <f t="shared" si="3"/>
        <v>1.7668370856899745E-2</v>
      </c>
      <c r="J8" s="4"/>
      <c r="K8" s="22">
        <v>30581855.820000004</v>
      </c>
      <c r="L8" s="22">
        <v>1149942.6000000001</v>
      </c>
      <c r="M8" s="21">
        <f t="shared" ref="M8:M19" si="5">SUM(K8:L8)</f>
        <v>31731798.420000006</v>
      </c>
      <c r="N8" s="26">
        <v>3771358.02</v>
      </c>
      <c r="O8" s="23">
        <f t="shared" ref="O8:O19" si="6">SUM(M8+N8)</f>
        <v>35503156.440000005</v>
      </c>
      <c r="P8" s="57"/>
      <c r="Q8" s="38"/>
      <c r="R8" s="38"/>
      <c r="S8" s="38"/>
      <c r="T8" s="55"/>
      <c r="U8" s="38"/>
      <c r="V8" s="38"/>
      <c r="W8" s="38"/>
      <c r="X8" s="55"/>
      <c r="Y8" s="56"/>
      <c r="Z8" s="62"/>
      <c r="AA8" s="34"/>
      <c r="AB8" s="59"/>
      <c r="AC8" s="38"/>
      <c r="AD8" s="38"/>
      <c r="AE8" s="38"/>
      <c r="AF8" s="55"/>
      <c r="AG8" s="38"/>
      <c r="AH8" s="38"/>
      <c r="AI8" s="38"/>
      <c r="AJ8" s="55"/>
      <c r="AK8" s="56"/>
      <c r="AL8" s="21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</row>
    <row r="9" spans="2:76" ht="15.75" x14ac:dyDescent="0.3">
      <c r="B9" s="13" t="s">
        <v>10</v>
      </c>
      <c r="C9" s="70">
        <v>8109371.330000001</v>
      </c>
      <c r="D9" s="18">
        <f t="shared" si="4"/>
        <v>3.0660236387726948E-2</v>
      </c>
      <c r="E9" s="18">
        <f t="shared" si="0"/>
        <v>2.1620156500392371E-2</v>
      </c>
      <c r="F9" s="75">
        <v>6744091.3099999996</v>
      </c>
      <c r="G9" s="18">
        <f t="shared" si="1"/>
        <v>2.3743653664631052E-2</v>
      </c>
      <c r="H9" s="18">
        <f t="shared" si="2"/>
        <v>1.6506512636205062E-2</v>
      </c>
      <c r="I9" s="47">
        <f t="shared" si="3"/>
        <v>-0.16835830601926588</v>
      </c>
      <c r="J9" s="4"/>
      <c r="K9" s="22">
        <v>8963623.5399999991</v>
      </c>
      <c r="L9" s="22">
        <v>424894.04</v>
      </c>
      <c r="M9" s="21">
        <f t="shared" si="5"/>
        <v>9388517.5799999982</v>
      </c>
      <c r="N9" s="26">
        <v>0</v>
      </c>
      <c r="O9" s="23">
        <f t="shared" si="6"/>
        <v>9388517.5799999982</v>
      </c>
      <c r="P9" s="57"/>
      <c r="Q9" s="38"/>
      <c r="R9" s="38"/>
      <c r="S9" s="38"/>
      <c r="T9" s="55"/>
      <c r="U9" s="38"/>
      <c r="V9" s="38"/>
      <c r="W9" s="38"/>
      <c r="X9" s="55"/>
      <c r="Y9" s="56"/>
      <c r="Z9" s="62"/>
      <c r="AA9" s="34"/>
      <c r="AB9" s="57"/>
      <c r="AC9" s="38"/>
      <c r="AD9" s="38"/>
      <c r="AE9" s="38"/>
      <c r="AF9" s="55"/>
      <c r="AG9" s="38"/>
      <c r="AH9" s="38"/>
      <c r="AI9" s="38"/>
      <c r="AJ9" s="55"/>
      <c r="AK9" s="56"/>
      <c r="AL9" s="21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</row>
    <row r="10" spans="2:76" ht="15.75" x14ac:dyDescent="0.3">
      <c r="B10" s="13" t="s">
        <v>32</v>
      </c>
      <c r="C10" s="70">
        <v>461676</v>
      </c>
      <c r="D10" s="70" t="s">
        <v>31</v>
      </c>
      <c r="E10" s="70" t="s">
        <v>31</v>
      </c>
      <c r="F10" s="75">
        <v>14493022.250000339</v>
      </c>
      <c r="G10" s="18">
        <f t="shared" si="1"/>
        <v>5.102500619283578E-2</v>
      </c>
      <c r="H10" s="18">
        <f t="shared" si="2"/>
        <v>3.547242228937611E-2</v>
      </c>
      <c r="I10" s="47">
        <f t="shared" si="3"/>
        <v>30.392193334720321</v>
      </c>
      <c r="J10" s="4"/>
      <c r="K10" s="22"/>
      <c r="L10" s="22"/>
      <c r="M10" s="21"/>
      <c r="N10" s="68"/>
      <c r="O10" s="23"/>
      <c r="P10" s="57"/>
      <c r="Q10" s="38"/>
      <c r="R10" s="38"/>
      <c r="S10" s="38"/>
      <c r="T10" s="55"/>
      <c r="U10" s="38"/>
      <c r="V10" s="38"/>
      <c r="W10" s="38"/>
      <c r="X10" s="55"/>
      <c r="Y10" s="56"/>
      <c r="Z10" s="62"/>
      <c r="AA10" s="34"/>
      <c r="AB10" s="57"/>
      <c r="AC10" s="38"/>
      <c r="AD10" s="38"/>
      <c r="AE10" s="38"/>
      <c r="AF10" s="55"/>
      <c r="AG10" s="38"/>
      <c r="AH10" s="38"/>
      <c r="AI10" s="38"/>
      <c r="AJ10" s="55"/>
      <c r="AK10" s="56"/>
      <c r="AL10" s="21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</row>
    <row r="11" spans="2:76" ht="15.75" x14ac:dyDescent="0.3">
      <c r="B11" s="13" t="s">
        <v>11</v>
      </c>
      <c r="C11" s="70">
        <v>28433935.940000001</v>
      </c>
      <c r="D11" s="18">
        <f t="shared" si="4"/>
        <v>0.10750416547442587</v>
      </c>
      <c r="E11" s="18">
        <f t="shared" si="0"/>
        <v>7.5806880697486978E-2</v>
      </c>
      <c r="F11" s="75">
        <v>29945178.420000002</v>
      </c>
      <c r="G11" s="18">
        <f t="shared" si="1"/>
        <v>0.10542679697645788</v>
      </c>
      <c r="H11" s="18">
        <f t="shared" si="2"/>
        <v>7.3292374504215468E-2</v>
      </c>
      <c r="I11" s="47">
        <f t="shared" si="3"/>
        <v>5.3149253877090935E-2</v>
      </c>
      <c r="J11" s="4"/>
      <c r="K11" s="22">
        <v>21290323.390000004</v>
      </c>
      <c r="L11" s="22">
        <v>536518.86</v>
      </c>
      <c r="M11" s="21">
        <f t="shared" si="5"/>
        <v>21826842.250000004</v>
      </c>
      <c r="N11" s="26">
        <v>5558884.0000000009</v>
      </c>
      <c r="O11" s="23">
        <f t="shared" si="6"/>
        <v>27385726.250000004</v>
      </c>
      <c r="P11" s="57"/>
      <c r="Q11" s="38"/>
      <c r="R11" s="38"/>
      <c r="S11" s="38"/>
      <c r="T11" s="55"/>
      <c r="U11" s="38"/>
      <c r="V11" s="38"/>
      <c r="W11" s="38"/>
      <c r="X11" s="55"/>
      <c r="Y11" s="56"/>
      <c r="Z11" s="62"/>
      <c r="AA11" s="34"/>
      <c r="AB11" s="57"/>
      <c r="AC11" s="38"/>
      <c r="AD11" s="38"/>
      <c r="AE11" s="38"/>
      <c r="AF11" s="55"/>
      <c r="AG11" s="38"/>
      <c r="AH11" s="38"/>
      <c r="AI11" s="38"/>
      <c r="AJ11" s="55"/>
      <c r="AK11" s="56"/>
      <c r="AL11" s="21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</row>
    <row r="12" spans="2:76" ht="15.75" x14ac:dyDescent="0.3">
      <c r="B12" s="13" t="s">
        <v>12</v>
      </c>
      <c r="C12" s="70">
        <v>31959171.540000007</v>
      </c>
      <c r="D12" s="18">
        <f t="shared" si="4"/>
        <v>0.12083251762653167</v>
      </c>
      <c r="E12" s="18">
        <f t="shared" si="0"/>
        <v>8.5205407694370058E-2</v>
      </c>
      <c r="F12" s="75">
        <v>33106009.889999997</v>
      </c>
      <c r="G12" s="18">
        <f t="shared" si="1"/>
        <v>0.11655501044009595</v>
      </c>
      <c r="H12" s="18">
        <f t="shared" si="2"/>
        <v>8.1028673169553311E-2</v>
      </c>
      <c r="I12" s="47">
        <f t="shared" si="3"/>
        <v>3.5884483068173739E-2</v>
      </c>
      <c r="J12" s="4"/>
      <c r="K12" s="22">
        <v>35106452.510600008</v>
      </c>
      <c r="L12" s="22">
        <v>5619541.3246999998</v>
      </c>
      <c r="M12" s="21">
        <f t="shared" si="5"/>
        <v>40725993.835300006</v>
      </c>
      <c r="N12" s="26">
        <v>0</v>
      </c>
      <c r="O12" s="23">
        <f t="shared" si="6"/>
        <v>40725993.835300006</v>
      </c>
      <c r="P12" s="57"/>
      <c r="Q12" s="38"/>
      <c r="R12" s="38"/>
      <c r="S12" s="38"/>
      <c r="T12" s="55"/>
      <c r="U12" s="38"/>
      <c r="V12" s="38"/>
      <c r="W12" s="38"/>
      <c r="X12" s="55"/>
      <c r="Y12" s="56"/>
      <c r="Z12" s="62"/>
      <c r="AA12" s="34"/>
      <c r="AB12" s="57"/>
      <c r="AC12" s="38"/>
      <c r="AD12" s="38"/>
      <c r="AE12" s="38"/>
      <c r="AF12" s="55"/>
      <c r="AG12" s="38"/>
      <c r="AH12" s="38"/>
      <c r="AI12" s="38"/>
      <c r="AJ12" s="55"/>
      <c r="AK12" s="56"/>
      <c r="AL12" s="21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</row>
    <row r="13" spans="2:76" ht="15.75" x14ac:dyDescent="0.3">
      <c r="B13" s="13" t="s">
        <v>13</v>
      </c>
      <c r="C13" s="70">
        <v>18458389.119999994</v>
      </c>
      <c r="D13" s="18">
        <f t="shared" si="4"/>
        <v>6.9788217942641298E-2</v>
      </c>
      <c r="E13" s="18">
        <f t="shared" si="0"/>
        <v>4.9211368585774164E-2</v>
      </c>
      <c r="F13" s="75">
        <v>22927290.270000078</v>
      </c>
      <c r="G13" s="18">
        <f t="shared" si="1"/>
        <v>8.0719197682296392E-2</v>
      </c>
      <c r="H13" s="18">
        <f t="shared" si="2"/>
        <v>5.6115729927105278E-2</v>
      </c>
      <c r="I13" s="47">
        <f t="shared" si="3"/>
        <v>0.24210677979249826</v>
      </c>
      <c r="J13" s="4"/>
      <c r="K13" s="22">
        <v>5980076.7599999756</v>
      </c>
      <c r="L13" s="22">
        <v>0</v>
      </c>
      <c r="M13" s="21">
        <f t="shared" si="5"/>
        <v>5980076.7599999756</v>
      </c>
      <c r="N13" s="26">
        <v>15938143.420000056</v>
      </c>
      <c r="O13" s="23">
        <f t="shared" si="6"/>
        <v>21918220.18000003</v>
      </c>
      <c r="P13" s="57"/>
      <c r="Q13" s="38"/>
      <c r="R13" s="38"/>
      <c r="S13" s="38"/>
      <c r="T13" s="55"/>
      <c r="U13" s="38"/>
      <c r="V13" s="38"/>
      <c r="W13" s="38"/>
      <c r="X13" s="55"/>
      <c r="Y13" s="56"/>
      <c r="Z13" s="62"/>
      <c r="AA13" s="34"/>
      <c r="AB13" s="57"/>
      <c r="AC13" s="38"/>
      <c r="AD13" s="38"/>
      <c r="AE13" s="38"/>
      <c r="AF13" s="55"/>
      <c r="AG13" s="38"/>
      <c r="AH13" s="38"/>
      <c r="AI13" s="38"/>
      <c r="AJ13" s="55"/>
      <c r="AK13" s="56"/>
      <c r="AL13" s="21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</row>
    <row r="14" spans="2:76" ht="15.75" x14ac:dyDescent="0.3">
      <c r="B14" s="13" t="s">
        <v>14</v>
      </c>
      <c r="C14" s="70">
        <v>16055433.140000394</v>
      </c>
      <c r="D14" s="18">
        <f t="shared" si="4"/>
        <v>6.0703025591967455E-2</v>
      </c>
      <c r="E14" s="18">
        <f t="shared" si="0"/>
        <v>4.2804918290551948E-2</v>
      </c>
      <c r="F14" s="75">
        <v>17633691.970000308</v>
      </c>
      <c r="G14" s="18">
        <f t="shared" si="1"/>
        <v>6.2082236986271321E-2</v>
      </c>
      <c r="H14" s="18">
        <f t="shared" si="2"/>
        <v>4.3159374027775109E-2</v>
      </c>
      <c r="I14" s="47">
        <f t="shared" si="3"/>
        <v>9.830060741667887E-2</v>
      </c>
      <c r="J14" s="4"/>
      <c r="K14" s="22">
        <v>361536.90000000031</v>
      </c>
      <c r="L14" s="22">
        <v>164513.07</v>
      </c>
      <c r="M14" s="21">
        <f t="shared" si="5"/>
        <v>526049.97000000032</v>
      </c>
      <c r="N14" s="26">
        <v>20979988.849999912</v>
      </c>
      <c r="O14" s="23">
        <f t="shared" si="6"/>
        <v>21506038.819999911</v>
      </c>
      <c r="P14" s="57"/>
      <c r="Q14" s="38"/>
      <c r="R14" s="38"/>
      <c r="S14" s="38"/>
      <c r="T14" s="55"/>
      <c r="U14" s="38"/>
      <c r="V14" s="38"/>
      <c r="W14" s="38"/>
      <c r="X14" s="55"/>
      <c r="Y14" s="56"/>
      <c r="Z14" s="62"/>
      <c r="AA14" s="34"/>
      <c r="AB14" s="57"/>
      <c r="AC14" s="38"/>
      <c r="AD14" s="38"/>
      <c r="AE14" s="38"/>
      <c r="AF14" s="55"/>
      <c r="AG14" s="38"/>
      <c r="AH14" s="38"/>
      <c r="AI14" s="38"/>
      <c r="AJ14" s="55"/>
      <c r="AK14" s="56"/>
      <c r="AL14" s="21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</row>
    <row r="15" spans="2:76" ht="15.75" x14ac:dyDescent="0.3">
      <c r="B15" s="13" t="s">
        <v>29</v>
      </c>
      <c r="C15" s="70">
        <v>34255459.980000004</v>
      </c>
      <c r="D15" s="18">
        <f t="shared" si="4"/>
        <v>0.12951441706358763</v>
      </c>
      <c r="E15" s="18">
        <f t="shared" si="0"/>
        <v>9.1327474797054053E-2</v>
      </c>
      <c r="F15" s="75">
        <v>34127514.288099997</v>
      </c>
      <c r="G15" s="18">
        <f t="shared" si="1"/>
        <v>0.12015138028897686</v>
      </c>
      <c r="H15" s="18">
        <f t="shared" si="2"/>
        <v>8.3528858069211315E-2</v>
      </c>
      <c r="I15" s="47">
        <f t="shared" si="3"/>
        <v>-3.7350452154111583E-3</v>
      </c>
      <c r="J15" s="4"/>
      <c r="K15" s="22">
        <v>40513088.600000001</v>
      </c>
      <c r="L15" s="22">
        <v>2678868.0100000002</v>
      </c>
      <c r="M15" s="21">
        <f t="shared" si="5"/>
        <v>43191956.609999999</v>
      </c>
      <c r="N15" s="26">
        <v>2718283.23</v>
      </c>
      <c r="O15" s="23">
        <f t="shared" si="6"/>
        <v>45910239.839999996</v>
      </c>
      <c r="P15" s="57"/>
      <c r="Q15" s="38"/>
      <c r="R15" s="38"/>
      <c r="S15" s="38"/>
      <c r="T15" s="55"/>
      <c r="U15" s="38"/>
      <c r="V15" s="38"/>
      <c r="W15" s="38"/>
      <c r="X15" s="55"/>
      <c r="Y15" s="56"/>
      <c r="Z15" s="62"/>
      <c r="AA15" s="34"/>
      <c r="AB15" s="57"/>
      <c r="AC15" s="38"/>
      <c r="AD15" s="38"/>
      <c r="AE15" s="38"/>
      <c r="AF15" s="55"/>
      <c r="AG15" s="38"/>
      <c r="AH15" s="38"/>
      <c r="AI15" s="38"/>
      <c r="AJ15" s="55"/>
      <c r="AK15" s="56"/>
      <c r="AL15" s="21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</row>
    <row r="16" spans="2:76" ht="15.75" x14ac:dyDescent="0.3">
      <c r="B16" s="13" t="s">
        <v>25</v>
      </c>
      <c r="C16" s="70">
        <v>25155134.659999982</v>
      </c>
      <c r="D16" s="18">
        <f t="shared" si="4"/>
        <v>9.5107542083746541E-2</v>
      </c>
      <c r="E16" s="18">
        <f t="shared" si="0"/>
        <v>6.7065364996381785E-2</v>
      </c>
      <c r="F16" s="75">
        <v>26341854.949999973</v>
      </c>
      <c r="G16" s="18">
        <f t="shared" si="1"/>
        <v>9.2740719552438344E-2</v>
      </c>
      <c r="H16" s="18">
        <f t="shared" si="2"/>
        <v>6.4473053760189289E-2</v>
      </c>
      <c r="I16" s="47">
        <f t="shared" si="3"/>
        <v>4.7176065882367751E-2</v>
      </c>
      <c r="J16" s="4"/>
      <c r="K16" s="22">
        <v>22331730.319999997</v>
      </c>
      <c r="L16" s="22">
        <v>0</v>
      </c>
      <c r="M16" s="21">
        <f t="shared" si="5"/>
        <v>22331730.319999997</v>
      </c>
      <c r="N16" s="26">
        <v>5831647.9199999934</v>
      </c>
      <c r="O16" s="23">
        <f t="shared" si="6"/>
        <v>28163378.239999991</v>
      </c>
      <c r="P16" s="57"/>
      <c r="Q16" s="38"/>
      <c r="R16" s="38"/>
      <c r="S16" s="38"/>
      <c r="T16" s="55"/>
      <c r="U16" s="38"/>
      <c r="V16" s="38"/>
      <c r="W16" s="38"/>
      <c r="X16" s="55"/>
      <c r="Y16" s="56"/>
      <c r="Z16" s="62"/>
      <c r="AA16" s="34"/>
      <c r="AB16" s="57"/>
      <c r="AC16" s="38"/>
      <c r="AD16" s="38"/>
      <c r="AE16" s="38"/>
      <c r="AF16" s="55"/>
      <c r="AG16" s="38"/>
      <c r="AH16" s="38"/>
      <c r="AI16" s="38"/>
      <c r="AJ16" s="55"/>
      <c r="AK16" s="56"/>
      <c r="AL16" s="21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</row>
    <row r="17" spans="2:76" ht="15.75" x14ac:dyDescent="0.3">
      <c r="B17" s="13" t="s">
        <v>15</v>
      </c>
      <c r="C17" s="70">
        <v>34131948.509999998</v>
      </c>
      <c r="D17" s="18">
        <f t="shared" si="4"/>
        <v>0.1290474399438217</v>
      </c>
      <c r="E17" s="18">
        <f t="shared" si="0"/>
        <v>9.0998184497926321E-2</v>
      </c>
      <c r="F17" s="75">
        <v>33632496.75</v>
      </c>
      <c r="G17" s="18">
        <f t="shared" si="1"/>
        <v>0.1184085917586471</v>
      </c>
      <c r="H17" s="18">
        <f t="shared" si="2"/>
        <v>8.2317277016672047E-2</v>
      </c>
      <c r="I17" s="47">
        <f t="shared" si="3"/>
        <v>-1.4632969455396555E-2</v>
      </c>
      <c r="J17" s="4"/>
      <c r="K17" s="22">
        <v>13486590.51</v>
      </c>
      <c r="L17" s="22">
        <v>3401538.35</v>
      </c>
      <c r="M17" s="21">
        <f t="shared" si="5"/>
        <v>16888128.859999999</v>
      </c>
      <c r="N17" s="26">
        <v>21582107.830000002</v>
      </c>
      <c r="O17" s="23">
        <f t="shared" si="6"/>
        <v>38470236.689999998</v>
      </c>
      <c r="P17" s="57"/>
      <c r="Q17" s="38"/>
      <c r="R17" s="38"/>
      <c r="S17" s="38"/>
      <c r="T17" s="55"/>
      <c r="U17" s="38"/>
      <c r="V17" s="38"/>
      <c r="W17" s="38"/>
      <c r="X17" s="55"/>
      <c r="Y17" s="56"/>
      <c r="Z17" s="62"/>
      <c r="AA17" s="34"/>
      <c r="AB17" s="57"/>
      <c r="AC17" s="38"/>
      <c r="AD17" s="38"/>
      <c r="AE17" s="38"/>
      <c r="AF17" s="55"/>
      <c r="AG17" s="38"/>
      <c r="AH17" s="38"/>
      <c r="AI17" s="38"/>
      <c r="AJ17" s="55"/>
      <c r="AK17" s="56"/>
      <c r="AL17" s="21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</row>
    <row r="18" spans="2:76" ht="15.75" x14ac:dyDescent="0.3">
      <c r="B18" s="13" t="s">
        <v>16</v>
      </c>
      <c r="C18" s="70">
        <v>14640274.049999997</v>
      </c>
      <c r="D18" s="18">
        <f t="shared" si="4"/>
        <v>5.5352535343094769E-2</v>
      </c>
      <c r="E18" s="18">
        <f t="shared" si="0"/>
        <v>3.9032004244111136E-2</v>
      </c>
      <c r="F18" s="75">
        <v>10495367.130000001</v>
      </c>
      <c r="G18" s="18">
        <f t="shared" si="1"/>
        <v>3.6950621034499725E-2</v>
      </c>
      <c r="H18" s="18">
        <f t="shared" si="2"/>
        <v>2.5687954416642716E-2</v>
      </c>
      <c r="I18" s="47">
        <f t="shared" si="3"/>
        <v>-0.28311675764020255</v>
      </c>
      <c r="J18" s="4"/>
      <c r="K18" s="22">
        <v>17172754.32</v>
      </c>
      <c r="L18" s="22">
        <v>487866.89</v>
      </c>
      <c r="M18" s="21">
        <f t="shared" si="5"/>
        <v>17660621.210000001</v>
      </c>
      <c r="N18" s="26">
        <v>0</v>
      </c>
      <c r="O18" s="23">
        <f t="shared" si="6"/>
        <v>17660621.210000001</v>
      </c>
      <c r="P18" s="57"/>
      <c r="Q18" s="38"/>
      <c r="R18" s="38"/>
      <c r="S18" s="38"/>
      <c r="T18" s="55"/>
      <c r="U18" s="38"/>
      <c r="V18" s="38"/>
      <c r="W18" s="38"/>
      <c r="X18" s="55"/>
      <c r="Y18" s="56"/>
      <c r="Z18" s="62"/>
      <c r="AA18" s="34"/>
      <c r="AB18" s="57"/>
      <c r="AC18" s="38"/>
      <c r="AD18" s="38"/>
      <c r="AE18" s="38"/>
      <c r="AF18" s="55"/>
      <c r="AG18" s="38"/>
      <c r="AH18" s="38"/>
      <c r="AI18" s="38"/>
      <c r="AJ18" s="55"/>
      <c r="AK18" s="56"/>
      <c r="AL18" s="21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</row>
    <row r="19" spans="2:76" ht="15.75" x14ac:dyDescent="0.3">
      <c r="B19" s="13" t="s">
        <v>17</v>
      </c>
      <c r="C19" s="70">
        <v>11739219.92</v>
      </c>
      <c r="D19" s="18">
        <f t="shared" si="4"/>
        <v>4.4384113528405045E-2</v>
      </c>
      <c r="E19" s="18">
        <f t="shared" si="0"/>
        <v>3.1297589114460192E-2</v>
      </c>
      <c r="F19" s="75">
        <v>11255200.68</v>
      </c>
      <c r="G19" s="18">
        <f t="shared" si="1"/>
        <v>3.9625736750566021E-2</v>
      </c>
      <c r="H19" s="18">
        <f t="shared" si="2"/>
        <v>2.754768636835728E-2</v>
      </c>
      <c r="I19" s="47">
        <f t="shared" si="3"/>
        <v>-4.1230954296663368E-2</v>
      </c>
      <c r="J19" s="4"/>
      <c r="K19" s="22">
        <v>10719378.42</v>
      </c>
      <c r="L19" s="22">
        <v>3790937.2199999997</v>
      </c>
      <c r="M19" s="21">
        <f t="shared" si="5"/>
        <v>14510315.640000001</v>
      </c>
      <c r="N19" s="27">
        <v>0</v>
      </c>
      <c r="O19" s="23">
        <f t="shared" si="6"/>
        <v>14510315.640000001</v>
      </c>
      <c r="P19" s="57"/>
      <c r="Q19" s="38"/>
      <c r="R19" s="38"/>
      <c r="S19" s="38"/>
      <c r="T19" s="55"/>
      <c r="U19" s="38"/>
      <c r="V19" s="38"/>
      <c r="W19" s="38"/>
      <c r="X19" s="55"/>
      <c r="Y19" s="56"/>
      <c r="Z19" s="62"/>
      <c r="AA19" s="34"/>
      <c r="AB19" s="57"/>
      <c r="AC19" s="38"/>
      <c r="AD19" s="38"/>
      <c r="AE19" s="38"/>
      <c r="AF19" s="55"/>
      <c r="AG19" s="38"/>
      <c r="AH19" s="38"/>
      <c r="AI19" s="38"/>
      <c r="AJ19" s="55"/>
      <c r="AK19" s="56"/>
      <c r="AL19" s="21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</row>
    <row r="20" spans="2:76" s="5" customFormat="1" ht="30" customHeight="1" x14ac:dyDescent="0.25">
      <c r="B20" s="48" t="s">
        <v>5</v>
      </c>
      <c r="C20" s="71">
        <f>SUM(C7:C19)</f>
        <v>264491481.00000033</v>
      </c>
      <c r="D20" s="49">
        <f>SUM(D7:D19)</f>
        <v>0.99825447686158197</v>
      </c>
      <c r="E20" s="50">
        <f t="shared" si="0"/>
        <v>0.70515296186844634</v>
      </c>
      <c r="F20" s="71">
        <f>SUM(F7:F19)</f>
        <v>284037638.2361958</v>
      </c>
      <c r="G20" s="49">
        <f>SUM(G7:G19)</f>
        <v>1</v>
      </c>
      <c r="H20" s="50">
        <f t="shared" si="2"/>
        <v>0.69519682477484246</v>
      </c>
      <c r="I20" s="51">
        <f t="shared" ref="I20" si="7">(F20-C20)/C20</f>
        <v>7.3900895266246588E-2</v>
      </c>
      <c r="J20" s="6"/>
      <c r="K20" s="20">
        <f>SUM(K7:K19)</f>
        <v>217671669.83059996</v>
      </c>
      <c r="L20" s="22">
        <f>SUM(L7:L19)</f>
        <v>19963392.464700002</v>
      </c>
      <c r="M20" s="21">
        <f>SUM(K20:L20)</f>
        <v>237635062.29529998</v>
      </c>
      <c r="N20" s="24">
        <f>SUM(N7:N19)</f>
        <v>76380413.269999966</v>
      </c>
      <c r="O20" s="24">
        <f>SUM(M20:N20)</f>
        <v>314015475.56529993</v>
      </c>
      <c r="AA20" s="65"/>
      <c r="AB20" s="6"/>
      <c r="AC20" s="6"/>
      <c r="AD20" s="6"/>
      <c r="AE20" s="6"/>
      <c r="AF20" s="6"/>
      <c r="AG20" s="6"/>
      <c r="AH20" s="6"/>
      <c r="AI20" s="6"/>
      <c r="AJ20" s="6"/>
      <c r="AK20" s="67"/>
      <c r="AL20" s="58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6"/>
      <c r="BW20" s="6"/>
      <c r="BX20" s="6"/>
    </row>
    <row r="21" spans="2:76" x14ac:dyDescent="0.25">
      <c r="B21" s="80" t="s">
        <v>7</v>
      </c>
      <c r="C21" s="81"/>
      <c r="D21" s="81"/>
      <c r="E21" s="81"/>
      <c r="F21" s="81"/>
      <c r="G21" s="81"/>
      <c r="H21" s="81"/>
      <c r="I21" s="82"/>
      <c r="J21" s="7"/>
      <c r="K21" s="7"/>
      <c r="M21" s="21"/>
      <c r="P21" s="44"/>
      <c r="Q21" s="44"/>
      <c r="R21" s="44"/>
      <c r="S21" s="44"/>
      <c r="T21" s="44"/>
      <c r="U21" s="44"/>
      <c r="V21" s="44"/>
      <c r="W21" s="35"/>
      <c r="X21" s="35"/>
      <c r="Y21" s="35"/>
      <c r="Z21" s="35"/>
      <c r="AA21" s="35"/>
    </row>
    <row r="22" spans="2:76" x14ac:dyDescent="0.25">
      <c r="B22" s="52" t="s">
        <v>33</v>
      </c>
      <c r="C22" s="70">
        <v>6513229.0199999996</v>
      </c>
      <c r="D22" s="18">
        <f>C22/C$36</f>
        <v>5.889402356478652E-2</v>
      </c>
      <c r="E22" s="18">
        <f>C22/C$37</f>
        <v>1.7364728411727228E-2</v>
      </c>
      <c r="F22" s="76">
        <v>11107294.819999998</v>
      </c>
      <c r="G22" s="18">
        <f>F22/F$36</f>
        <v>8.9190931487329858E-2</v>
      </c>
      <c r="H22" s="18">
        <f>F22/F$37</f>
        <v>2.7185679118627622E-2</v>
      </c>
      <c r="I22" s="47">
        <f>(F22-C22)/C22</f>
        <v>0.70534381424223269</v>
      </c>
      <c r="K22" s="16"/>
      <c r="L22" s="16"/>
      <c r="P22" s="60"/>
      <c r="Q22" s="60"/>
      <c r="R22" s="45"/>
      <c r="S22" s="42"/>
      <c r="T22" s="43"/>
      <c r="U22" s="39"/>
      <c r="V22" s="44"/>
      <c r="W22" s="61"/>
      <c r="X22" s="35"/>
      <c r="Y22" s="35"/>
      <c r="Z22" s="35"/>
      <c r="AA22" s="35"/>
    </row>
    <row r="23" spans="2:76" x14ac:dyDescent="0.25">
      <c r="B23" s="52" t="s">
        <v>26</v>
      </c>
      <c r="C23" s="70">
        <v>6989161.2700000005</v>
      </c>
      <c r="D23" s="18">
        <f>C23/C$36</f>
        <v>6.3197505763964879E-2</v>
      </c>
      <c r="E23" s="18">
        <f>C23/C$37</f>
        <v>1.8633597391806832E-2</v>
      </c>
      <c r="F23" s="76">
        <v>8302788.2699999996</v>
      </c>
      <c r="G23" s="18">
        <f>F23/F$36</f>
        <v>6.6670906979974812E-2</v>
      </c>
      <c r="H23" s="18">
        <f>F23/F$37</f>
        <v>2.0321504142637441E-2</v>
      </c>
      <c r="I23" s="47">
        <f>(F23-C23)/C23</f>
        <v>0.18795202303294384</v>
      </c>
      <c r="J23" s="8" t="s">
        <v>0</v>
      </c>
      <c r="K23" s="16"/>
      <c r="L23" s="16"/>
      <c r="P23" s="60"/>
      <c r="Q23" s="60"/>
      <c r="R23" s="45"/>
      <c r="S23" s="42"/>
      <c r="T23" s="43"/>
      <c r="U23" s="39"/>
      <c r="V23" s="44"/>
      <c r="W23" s="61"/>
      <c r="X23" s="35"/>
      <c r="Y23" s="35"/>
      <c r="Z23" s="35"/>
      <c r="AA23" s="35"/>
    </row>
    <row r="24" spans="2:76" x14ac:dyDescent="0.25">
      <c r="B24" s="52" t="s">
        <v>27</v>
      </c>
      <c r="C24" s="70">
        <v>8962638.4900000002</v>
      </c>
      <c r="D24" s="18">
        <f t="shared" ref="D24:D35" si="8">C24/C$36</f>
        <v>8.1042113030553725E-2</v>
      </c>
      <c r="E24" s="18">
        <f t="shared" ref="E24:E35" si="9">C24/C$37</f>
        <v>2.3895026990981352E-2</v>
      </c>
      <c r="F24" s="76">
        <v>9631695.0399999991</v>
      </c>
      <c r="G24" s="18">
        <f t="shared" ref="G24:G35" si="10">F24/F$36</f>
        <v>7.7341951063786996E-2</v>
      </c>
      <c r="H24" s="18">
        <f t="shared" ref="H24:H35" si="11">F24/F$37</f>
        <v>2.3574072262351028E-2</v>
      </c>
      <c r="I24" s="47">
        <f t="shared" ref="I24:I35" si="12">(F24-C24)/C24</f>
        <v>7.4649507591597497E-2</v>
      </c>
      <c r="K24" s="16"/>
      <c r="L24" s="16"/>
      <c r="P24" s="60"/>
      <c r="Q24" s="60"/>
      <c r="R24" s="45"/>
      <c r="S24" s="42"/>
      <c r="T24" s="43"/>
      <c r="U24" s="39"/>
      <c r="V24" s="44"/>
      <c r="W24" s="61"/>
      <c r="X24" s="35"/>
      <c r="Y24" s="35"/>
      <c r="Z24" s="35"/>
      <c r="AA24" s="35"/>
    </row>
    <row r="25" spans="2:76" x14ac:dyDescent="0.25">
      <c r="B25" s="52" t="s">
        <v>18</v>
      </c>
      <c r="C25" s="70">
        <v>15039482.48</v>
      </c>
      <c r="D25" s="18">
        <f t="shared" si="8"/>
        <v>0.13599024890104572</v>
      </c>
      <c r="E25" s="18">
        <f t="shared" si="9"/>
        <v>4.0096322103246096E-2</v>
      </c>
      <c r="F25" s="76">
        <v>15167919.27</v>
      </c>
      <c r="G25" s="18">
        <f t="shared" si="10"/>
        <v>0.12179750968525389</v>
      </c>
      <c r="H25" s="18">
        <f t="shared" si="11"/>
        <v>3.7124267686582266E-2</v>
      </c>
      <c r="I25" s="47">
        <f t="shared" si="12"/>
        <v>8.539974043042943E-3</v>
      </c>
      <c r="K25" s="16"/>
      <c r="L25" s="16"/>
      <c r="P25" s="60"/>
      <c r="Q25" s="60"/>
      <c r="R25" s="45"/>
      <c r="S25" s="42"/>
      <c r="T25" s="43"/>
      <c r="U25" s="39"/>
      <c r="V25" s="44"/>
      <c r="W25" s="61"/>
      <c r="X25" s="35"/>
      <c r="Y25" s="35"/>
      <c r="Z25" s="35"/>
      <c r="AA25" s="35"/>
    </row>
    <row r="26" spans="2:76" x14ac:dyDescent="0.25">
      <c r="B26" s="52" t="s">
        <v>19</v>
      </c>
      <c r="C26" s="70">
        <v>12395102.879999999</v>
      </c>
      <c r="D26" s="18">
        <f t="shared" si="8"/>
        <v>0.11207919740901007</v>
      </c>
      <c r="E26" s="18">
        <f t="shared" si="9"/>
        <v>3.3046219392208316E-2</v>
      </c>
      <c r="F26" s="76">
        <v>13869418.65</v>
      </c>
      <c r="G26" s="18">
        <f t="shared" si="10"/>
        <v>0.11137062521774722</v>
      </c>
      <c r="H26" s="18">
        <f t="shared" si="11"/>
        <v>3.3946120193180357E-2</v>
      </c>
      <c r="I26" s="47">
        <f t="shared" si="12"/>
        <v>0.11894340726924257</v>
      </c>
      <c r="K26" s="16"/>
      <c r="L26" s="16"/>
      <c r="P26" s="60"/>
      <c r="Q26" s="60"/>
      <c r="R26" s="45"/>
      <c r="S26" s="42"/>
      <c r="T26" s="43"/>
      <c r="U26" s="39"/>
      <c r="V26" s="44"/>
      <c r="W26" s="61"/>
      <c r="X26" s="35"/>
      <c r="Y26" s="35"/>
      <c r="Z26" s="35"/>
      <c r="AA26" s="35"/>
    </row>
    <row r="27" spans="2:76" x14ac:dyDescent="0.25">
      <c r="B27" s="52" t="s">
        <v>34</v>
      </c>
      <c r="C27" s="70">
        <v>2768538.77</v>
      </c>
      <c r="D27" s="18">
        <f t="shared" si="8"/>
        <v>2.5033725523811706E-2</v>
      </c>
      <c r="E27" s="18">
        <f t="shared" si="9"/>
        <v>7.3811198240941569E-3</v>
      </c>
      <c r="F27" s="76">
        <v>4649767.8499999996</v>
      </c>
      <c r="G27" s="18">
        <f t="shared" ref="G27" si="13">F27/F$36</f>
        <v>3.7337365439746119E-2</v>
      </c>
      <c r="H27" s="18">
        <f t="shared" ref="H27" si="14">F27/F$37</f>
        <v>1.1380547540576677E-2</v>
      </c>
      <c r="I27" s="47">
        <f t="shared" si="12"/>
        <v>0.67950252327512095</v>
      </c>
      <c r="K27" s="16"/>
      <c r="L27" s="16"/>
      <c r="P27" s="66"/>
      <c r="Q27" s="60"/>
      <c r="R27" s="45"/>
      <c r="S27" s="42"/>
      <c r="T27" s="43"/>
      <c r="U27" s="39"/>
      <c r="V27" s="44"/>
      <c r="W27" s="61"/>
      <c r="X27" s="35"/>
      <c r="Y27" s="35"/>
      <c r="Z27" s="35"/>
      <c r="AA27" s="35"/>
    </row>
    <row r="28" spans="2:76" x14ac:dyDescent="0.25">
      <c r="B28" s="52" t="s">
        <v>20</v>
      </c>
      <c r="C28" s="70">
        <v>8301490.9199999999</v>
      </c>
      <c r="D28" s="18">
        <f t="shared" si="8"/>
        <v>7.5063873904028841E-2</v>
      </c>
      <c r="E28" s="18">
        <f t="shared" si="9"/>
        <v>2.2132360891283325E-2</v>
      </c>
      <c r="F28" s="76">
        <v>8929319.5099999998</v>
      </c>
      <c r="G28" s="18">
        <f t="shared" si="10"/>
        <v>7.1701916402799493E-2</v>
      </c>
      <c r="H28" s="18">
        <f t="shared" si="11"/>
        <v>2.185497178930209E-2</v>
      </c>
      <c r="I28" s="47">
        <f t="shared" si="12"/>
        <v>7.5628413745226358E-2</v>
      </c>
      <c r="K28" s="16"/>
      <c r="L28" s="16"/>
      <c r="P28" s="60"/>
      <c r="Q28" s="60"/>
      <c r="R28" s="45"/>
      <c r="S28" s="42"/>
      <c r="T28" s="43"/>
      <c r="U28" s="39"/>
      <c r="V28" s="44"/>
      <c r="W28" s="61"/>
      <c r="X28" s="35"/>
      <c r="Y28" s="35"/>
      <c r="Z28" s="35"/>
      <c r="AA28" s="35"/>
    </row>
    <row r="29" spans="2:76" x14ac:dyDescent="0.25">
      <c r="B29" s="52" t="s">
        <v>21</v>
      </c>
      <c r="C29" s="70">
        <v>3735493.37</v>
      </c>
      <c r="D29" s="18">
        <f t="shared" si="8"/>
        <v>3.3777137865617972E-2</v>
      </c>
      <c r="E29" s="18">
        <f t="shared" si="9"/>
        <v>9.9590890562386049E-3</v>
      </c>
      <c r="F29" s="76">
        <v>1020261.34</v>
      </c>
      <c r="G29" s="18">
        <f t="shared" si="10"/>
        <v>8.1926392294241236E-3</v>
      </c>
      <c r="H29" s="18">
        <f t="shared" si="11"/>
        <v>2.4971424506026606E-3</v>
      </c>
      <c r="I29" s="47">
        <f t="shared" si="12"/>
        <v>-0.72687373823394053</v>
      </c>
      <c r="K29" s="16"/>
      <c r="L29" s="16"/>
      <c r="P29" s="60"/>
      <c r="Q29" s="60"/>
      <c r="R29" s="45"/>
      <c r="S29" s="42"/>
      <c r="T29" s="43"/>
      <c r="U29" s="39"/>
      <c r="V29" s="44"/>
      <c r="W29" s="61"/>
      <c r="X29" s="35"/>
      <c r="Y29" s="35"/>
      <c r="Z29" s="35"/>
      <c r="AA29" s="35"/>
    </row>
    <row r="30" spans="2:76" x14ac:dyDescent="0.25">
      <c r="B30" s="52" t="s">
        <v>22</v>
      </c>
      <c r="C30" s="70">
        <v>5021835.21</v>
      </c>
      <c r="D30" s="18">
        <f t="shared" si="8"/>
        <v>4.5408518614660144E-2</v>
      </c>
      <c r="E30" s="18">
        <f t="shared" si="9"/>
        <v>1.3388567219474063E-2</v>
      </c>
      <c r="F30" s="76">
        <v>5184856.57</v>
      </c>
      <c r="G30" s="18">
        <f t="shared" si="10"/>
        <v>4.1634096744584487E-2</v>
      </c>
      <c r="H30" s="18">
        <f t="shared" si="11"/>
        <v>1.2690204885380746E-2</v>
      </c>
      <c r="I30" s="47">
        <f t="shared" si="12"/>
        <v>3.246250686907752E-2</v>
      </c>
      <c r="K30" s="16"/>
      <c r="L30" s="16"/>
      <c r="P30" s="60"/>
      <c r="Q30" s="60"/>
      <c r="R30" s="45"/>
      <c r="S30" s="42"/>
      <c r="T30" s="43"/>
      <c r="U30" s="39"/>
      <c r="V30" s="44"/>
      <c r="W30" s="61"/>
      <c r="X30" s="35"/>
      <c r="Y30" s="35"/>
      <c r="Z30" s="35"/>
      <c r="AA30" s="35"/>
    </row>
    <row r="31" spans="2:76" x14ac:dyDescent="0.25">
      <c r="B31" s="52" t="s">
        <v>23</v>
      </c>
      <c r="C31" s="70">
        <v>9220683.5399999991</v>
      </c>
      <c r="D31" s="18">
        <f t="shared" si="8"/>
        <v>8.3375412106758556E-2</v>
      </c>
      <c r="E31" s="18">
        <f t="shared" si="9"/>
        <v>2.4582993312675435E-2</v>
      </c>
      <c r="F31" s="76">
        <v>10137416.34</v>
      </c>
      <c r="G31" s="18">
        <f t="shared" si="10"/>
        <v>8.1402863693815081E-2</v>
      </c>
      <c r="H31" s="18">
        <f t="shared" si="11"/>
        <v>2.4811851326295532E-2</v>
      </c>
      <c r="I31" s="47">
        <f t="shared" si="12"/>
        <v>9.9421349406814241E-2</v>
      </c>
      <c r="K31" s="16"/>
      <c r="L31" s="16"/>
      <c r="P31" s="60"/>
      <c r="Q31" s="60"/>
      <c r="R31" s="45"/>
      <c r="S31" s="42"/>
      <c r="T31" s="43"/>
      <c r="U31" s="39"/>
      <c r="V31" s="44"/>
      <c r="W31" s="61"/>
      <c r="X31" s="35"/>
      <c r="Y31" s="35"/>
      <c r="Z31" s="35"/>
      <c r="AA31" s="35"/>
    </row>
    <row r="32" spans="2:76" x14ac:dyDescent="0.25">
      <c r="B32" s="52" t="s">
        <v>30</v>
      </c>
      <c r="C32" s="70">
        <v>4441367.54</v>
      </c>
      <c r="D32" s="18">
        <f t="shared" si="8"/>
        <v>4.0159804569659972E-2</v>
      </c>
      <c r="E32" s="18">
        <f t="shared" si="9"/>
        <v>1.1840999429306276E-2</v>
      </c>
      <c r="F32" s="76">
        <v>4736696.26</v>
      </c>
      <c r="G32" s="18">
        <f t="shared" si="10"/>
        <v>3.8035395516939345E-2</v>
      </c>
      <c r="H32" s="18">
        <f t="shared" si="11"/>
        <v>1.1593309324507833E-2</v>
      </c>
      <c r="I32" s="47">
        <f t="shared" si="12"/>
        <v>6.6494996718960961E-2</v>
      </c>
      <c r="K32" s="16"/>
      <c r="L32" s="16"/>
      <c r="P32" s="60"/>
      <c r="Q32" s="60"/>
      <c r="R32" s="45"/>
      <c r="S32" s="42"/>
      <c r="T32" s="43"/>
      <c r="U32" s="39"/>
      <c r="V32" s="44"/>
      <c r="W32" s="61"/>
      <c r="X32" s="35"/>
      <c r="Y32" s="35"/>
      <c r="Z32" s="35"/>
      <c r="AA32" s="35"/>
    </row>
    <row r="33" spans="2:27" x14ac:dyDescent="0.25">
      <c r="B33" s="52" t="s">
        <v>35</v>
      </c>
      <c r="C33" s="70">
        <v>75979.42</v>
      </c>
      <c r="D33" s="18">
        <f t="shared" si="8"/>
        <v>6.8702232612708164E-4</v>
      </c>
      <c r="E33" s="18">
        <f t="shared" si="9"/>
        <v>2.0256649798882029E-4</v>
      </c>
      <c r="F33" s="76">
        <v>1825410.6085000001</v>
      </c>
      <c r="G33" s="18">
        <f t="shared" si="10"/>
        <v>1.4657941034013954E-2</v>
      </c>
      <c r="H33" s="18">
        <f t="shared" si="11"/>
        <v>4.4677869694305814E-3</v>
      </c>
      <c r="I33" s="47">
        <f t="shared" si="12"/>
        <v>23.025066373236335</v>
      </c>
      <c r="K33" s="16"/>
      <c r="L33" s="16"/>
      <c r="P33" s="60"/>
      <c r="Q33" s="60"/>
      <c r="R33" s="45"/>
      <c r="S33" s="42"/>
      <c r="T33" s="43"/>
      <c r="U33" s="39"/>
      <c r="V33" s="44"/>
      <c r="W33" s="61"/>
      <c r="X33" s="35"/>
      <c r="Y33" s="35"/>
      <c r="Z33" s="35"/>
      <c r="AA33" s="35"/>
    </row>
    <row r="34" spans="2:27" ht="15" customHeight="1" x14ac:dyDescent="0.25">
      <c r="B34" s="52" t="s">
        <v>24</v>
      </c>
      <c r="C34" s="70">
        <v>5972973.4500000002</v>
      </c>
      <c r="D34" s="18">
        <f t="shared" si="8"/>
        <v>5.4008916013234903E-2</v>
      </c>
      <c r="E34" s="18">
        <f t="shared" si="9"/>
        <v>1.5924368919198146E-2</v>
      </c>
      <c r="F34" s="76">
        <v>6252551.75</v>
      </c>
      <c r="G34" s="18">
        <f t="shared" si="10"/>
        <v>5.0207626950810914E-2</v>
      </c>
      <c r="H34" s="18">
        <f t="shared" si="11"/>
        <v>1.530344411512736E-2</v>
      </c>
      <c r="I34" s="47">
        <f>(F34-C34)/C34</f>
        <v>4.6807222958608632E-2</v>
      </c>
      <c r="K34" s="16"/>
      <c r="L34" s="16"/>
      <c r="P34" s="60"/>
      <c r="Q34" s="60"/>
      <c r="R34" s="45"/>
      <c r="S34" s="42"/>
      <c r="T34" s="43"/>
      <c r="U34" s="39"/>
      <c r="V34" s="44"/>
      <c r="W34" s="61"/>
      <c r="X34" s="35"/>
      <c r="Y34" s="35"/>
      <c r="Z34" s="35"/>
      <c r="AA34" s="35"/>
    </row>
    <row r="35" spans="2:27" x14ac:dyDescent="0.25">
      <c r="B35" s="52" t="s">
        <v>38</v>
      </c>
      <c r="C35" s="70">
        <v>21154383.030000001</v>
      </c>
      <c r="D35" s="18">
        <f t="shared" si="8"/>
        <v>0.19128250040673991</v>
      </c>
      <c r="E35" s="18">
        <f t="shared" si="9"/>
        <v>5.6399078691324961E-2</v>
      </c>
      <c r="F35" s="76">
        <v>23718506.829999998</v>
      </c>
      <c r="G35" s="18">
        <f t="shared" si="10"/>
        <v>0.19045823055377362</v>
      </c>
      <c r="H35" s="18">
        <f t="shared" si="11"/>
        <v>5.8052273420555307E-2</v>
      </c>
      <c r="I35" s="47">
        <f t="shared" si="12"/>
        <v>0.12121004882835371</v>
      </c>
      <c r="K35" s="16"/>
      <c r="L35" s="16"/>
      <c r="P35" s="60"/>
      <c r="Q35" s="60"/>
      <c r="R35" s="44"/>
      <c r="S35" s="44"/>
      <c r="T35" s="44"/>
      <c r="U35" s="46"/>
      <c r="V35" s="44"/>
      <c r="W35" s="35"/>
      <c r="X35" s="35"/>
      <c r="Y35" s="35"/>
      <c r="Z35" s="35"/>
      <c r="AA35" s="35"/>
    </row>
    <row r="36" spans="2:27" s="5" customFormat="1" ht="30" x14ac:dyDescent="0.25">
      <c r="B36" s="48" t="s">
        <v>6</v>
      </c>
      <c r="C36" s="71">
        <f>SUM(C22:C35)</f>
        <v>110592359.39</v>
      </c>
      <c r="D36" s="49">
        <f>SUM(D22:D35)</f>
        <v>0.99999999999999989</v>
      </c>
      <c r="E36" s="50">
        <f t="shared" ref="E36" si="15">C36/C$37</f>
        <v>0.29484703813155361</v>
      </c>
      <c r="F36" s="71">
        <f>SUM(F22:F35)</f>
        <v>124533903.1085</v>
      </c>
      <c r="G36" s="49">
        <f>SUM(G22:G35)</f>
        <v>1</v>
      </c>
      <c r="H36" s="50">
        <f t="shared" ref="H36" si="16">F36/F$37</f>
        <v>0.30480317522515754</v>
      </c>
      <c r="I36" s="51">
        <f t="shared" ref="I36" si="17">(F36-C36)/C36</f>
        <v>0.12606244948021814</v>
      </c>
      <c r="K36" s="19"/>
      <c r="P36" s="63"/>
      <c r="Q36" s="63"/>
      <c r="R36" s="40"/>
      <c r="S36" s="40"/>
      <c r="T36" s="40"/>
      <c r="U36" s="40"/>
      <c r="V36" s="40"/>
      <c r="W36" s="64"/>
      <c r="X36" s="64"/>
      <c r="Y36" s="64"/>
      <c r="Z36" s="64"/>
      <c r="AA36" s="64"/>
    </row>
    <row r="37" spans="2:27" s="9" customFormat="1" ht="16.5" thickBot="1" x14ac:dyDescent="0.3">
      <c r="B37" s="53" t="s">
        <v>8</v>
      </c>
      <c r="C37" s="28">
        <f>C20+C36</f>
        <v>375083840.39000034</v>
      </c>
      <c r="D37" s="28"/>
      <c r="E37" s="29">
        <f>E20+E36</f>
        <v>1</v>
      </c>
      <c r="F37" s="28">
        <f>F20+F36</f>
        <v>408571541.34469581</v>
      </c>
      <c r="G37" s="28"/>
      <c r="H37" s="29">
        <f>H20+H36</f>
        <v>1</v>
      </c>
      <c r="I37" s="54">
        <f>(F37-C37)/C37</f>
        <v>8.9280575030574516E-2</v>
      </c>
    </row>
    <row r="39" spans="2:27" x14ac:dyDescent="0.25">
      <c r="B39" s="15" t="s">
        <v>40</v>
      </c>
      <c r="C39" s="12"/>
      <c r="D39" s="12"/>
      <c r="E39" s="12"/>
      <c r="F39" s="12"/>
      <c r="G39" s="12"/>
      <c r="H39" s="12"/>
      <c r="I39" s="12"/>
      <c r="J39" s="12"/>
      <c r="K39" s="12"/>
      <c r="L39" s="12"/>
    </row>
    <row r="40" spans="2:27" ht="15" customHeight="1" x14ac:dyDescent="0.25">
      <c r="B40" s="72"/>
    </row>
    <row r="41" spans="2:27" x14ac:dyDescent="0.25">
      <c r="B41" s="15" t="s">
        <v>41</v>
      </c>
      <c r="F41" s="14"/>
      <c r="G41" s="4"/>
    </row>
    <row r="42" spans="2:27" x14ac:dyDescent="0.25">
      <c r="B42" s="72"/>
    </row>
    <row r="43" spans="2:27" x14ac:dyDescent="0.25">
      <c r="B43" s="73" t="s">
        <v>42</v>
      </c>
    </row>
    <row r="44" spans="2:27" x14ac:dyDescent="0.25">
      <c r="B44" s="72"/>
    </row>
    <row r="45" spans="2:27" x14ac:dyDescent="0.25">
      <c r="B45" s="73" t="s">
        <v>45</v>
      </c>
    </row>
    <row r="46" spans="2:27" ht="15.75" x14ac:dyDescent="0.3">
      <c r="B46" s="72"/>
      <c r="C46" s="31"/>
      <c r="D46" s="31"/>
      <c r="E46" s="32"/>
      <c r="F46" s="33"/>
      <c r="G46" s="34"/>
      <c r="H46" s="35"/>
    </row>
    <row r="47" spans="2:27" ht="15.75" x14ac:dyDescent="0.3">
      <c r="B47" s="73" t="s">
        <v>43</v>
      </c>
      <c r="C47" s="31"/>
      <c r="D47" s="31"/>
      <c r="E47" s="32"/>
      <c r="F47" s="33"/>
      <c r="G47" s="34"/>
      <c r="H47" s="35"/>
    </row>
    <row r="48" spans="2:27" ht="15.75" x14ac:dyDescent="0.3">
      <c r="B48" s="72"/>
      <c r="C48" s="31"/>
      <c r="D48" s="31"/>
      <c r="E48" s="32"/>
      <c r="F48" s="33"/>
      <c r="G48" s="34"/>
      <c r="H48" s="35"/>
    </row>
    <row r="49" spans="2:8" ht="15.75" x14ac:dyDescent="0.3">
      <c r="B49" s="73" t="s">
        <v>44</v>
      </c>
      <c r="C49" s="31"/>
      <c r="D49" s="31"/>
      <c r="E49" s="32"/>
      <c r="F49" s="33"/>
      <c r="G49" s="34"/>
      <c r="H49" s="35"/>
    </row>
    <row r="50" spans="2:8" ht="15.75" x14ac:dyDescent="0.3">
      <c r="B50" s="74"/>
      <c r="C50" s="31"/>
      <c r="D50" s="31"/>
      <c r="E50" s="32"/>
      <c r="F50" s="33"/>
      <c r="G50" s="34"/>
      <c r="H50" s="35"/>
    </row>
    <row r="51" spans="2:8" ht="15.75" x14ac:dyDescent="0.3">
      <c r="B51" s="73"/>
      <c r="C51" s="31"/>
      <c r="D51" s="31"/>
      <c r="E51" s="32"/>
      <c r="F51" s="33"/>
      <c r="G51" s="34"/>
      <c r="H51" s="35"/>
    </row>
    <row r="52" spans="2:8" ht="15.75" x14ac:dyDescent="0.3">
      <c r="C52" s="31"/>
      <c r="D52" s="31"/>
      <c r="E52" s="32"/>
      <c r="F52" s="33"/>
      <c r="G52" s="34"/>
      <c r="H52" s="35"/>
    </row>
    <row r="53" spans="2:8" ht="15.75" x14ac:dyDescent="0.3">
      <c r="C53" s="31"/>
      <c r="D53" s="31"/>
      <c r="E53" s="32"/>
      <c r="F53" s="33"/>
      <c r="G53" s="34"/>
      <c r="H53" s="35"/>
    </row>
    <row r="54" spans="2:8" ht="15.75" x14ac:dyDescent="0.3">
      <c r="B54" s="30"/>
      <c r="C54" s="31"/>
      <c r="D54" s="31"/>
      <c r="E54" s="32"/>
      <c r="F54" s="33"/>
      <c r="G54" s="34"/>
      <c r="H54" s="35"/>
    </row>
    <row r="55" spans="2:8" ht="15.75" x14ac:dyDescent="0.3">
      <c r="B55" s="30"/>
      <c r="C55" s="31"/>
      <c r="D55" s="31"/>
      <c r="E55" s="32"/>
      <c r="F55" s="33"/>
      <c r="G55" s="34"/>
      <c r="H55" s="35"/>
    </row>
    <row r="56" spans="2:8" ht="15.75" x14ac:dyDescent="0.3">
      <c r="B56" s="30"/>
      <c r="C56" s="31"/>
      <c r="D56" s="31"/>
      <c r="E56" s="32"/>
      <c r="F56" s="33"/>
      <c r="G56" s="34"/>
      <c r="H56" s="35"/>
    </row>
    <row r="57" spans="2:8" ht="15.75" x14ac:dyDescent="0.3">
      <c r="B57" s="30"/>
      <c r="C57" s="31"/>
      <c r="D57" s="31"/>
      <c r="E57" s="32"/>
      <c r="F57" s="33"/>
      <c r="G57" s="34"/>
      <c r="H57" s="35"/>
    </row>
    <row r="58" spans="2:8" x14ac:dyDescent="0.25">
      <c r="B58" s="35"/>
      <c r="C58" s="34"/>
      <c r="D58" s="34"/>
      <c r="E58" s="34"/>
      <c r="F58" s="36"/>
      <c r="G58" s="34"/>
      <c r="H58" s="35"/>
    </row>
    <row r="59" spans="2:8" x14ac:dyDescent="0.25">
      <c r="B59" s="35"/>
      <c r="C59" s="35"/>
      <c r="D59" s="35"/>
      <c r="E59" s="35"/>
      <c r="F59" s="35"/>
      <c r="G59" s="35"/>
      <c r="H59" s="35"/>
    </row>
    <row r="60" spans="2:8" x14ac:dyDescent="0.25">
      <c r="B60" s="35"/>
      <c r="C60" s="35"/>
      <c r="D60" s="35"/>
      <c r="E60" s="35"/>
      <c r="F60" s="35"/>
      <c r="G60" s="35"/>
      <c r="H60" s="35"/>
    </row>
    <row r="61" spans="2:8" ht="16.5" x14ac:dyDescent="0.3">
      <c r="B61" s="37"/>
      <c r="C61" s="33"/>
      <c r="D61" s="35"/>
      <c r="E61" s="35"/>
      <c r="F61" s="35"/>
      <c r="G61" s="35"/>
      <c r="H61" s="35"/>
    </row>
    <row r="62" spans="2:8" ht="16.5" x14ac:dyDescent="0.3">
      <c r="B62" s="37"/>
      <c r="C62" s="33"/>
      <c r="D62" s="35"/>
      <c r="E62" s="35"/>
      <c r="F62" s="35"/>
      <c r="G62" s="35"/>
      <c r="H62" s="35"/>
    </row>
    <row r="63" spans="2:8" ht="16.5" x14ac:dyDescent="0.3">
      <c r="B63" s="37"/>
      <c r="C63" s="33"/>
      <c r="D63" s="35"/>
      <c r="E63" s="35"/>
      <c r="F63" s="35"/>
      <c r="G63" s="35"/>
      <c r="H63" s="35"/>
    </row>
    <row r="64" spans="2:8" ht="16.5" x14ac:dyDescent="0.3">
      <c r="B64" s="37"/>
      <c r="C64" s="33"/>
      <c r="D64" s="35"/>
      <c r="E64" s="35"/>
      <c r="F64" s="35"/>
      <c r="G64" s="35"/>
      <c r="H64" s="35"/>
    </row>
    <row r="65" spans="2:8" ht="16.5" x14ac:dyDescent="0.3">
      <c r="B65" s="37"/>
      <c r="C65" s="33"/>
      <c r="D65" s="35"/>
      <c r="E65" s="35"/>
      <c r="F65" s="35"/>
      <c r="G65" s="35"/>
      <c r="H65" s="35"/>
    </row>
    <row r="66" spans="2:8" ht="16.5" x14ac:dyDescent="0.3">
      <c r="B66" s="37"/>
      <c r="C66" s="33"/>
      <c r="D66" s="35"/>
      <c r="E66" s="35"/>
      <c r="F66" s="35"/>
      <c r="G66" s="35"/>
      <c r="H66" s="35"/>
    </row>
    <row r="67" spans="2:8" ht="16.5" x14ac:dyDescent="0.3">
      <c r="B67" s="37"/>
      <c r="C67" s="33"/>
      <c r="D67" s="35"/>
      <c r="E67" s="35"/>
      <c r="F67" s="35"/>
      <c r="G67" s="35"/>
      <c r="H67" s="35"/>
    </row>
    <row r="68" spans="2:8" ht="16.5" x14ac:dyDescent="0.3">
      <c r="B68" s="37"/>
      <c r="C68" s="33"/>
      <c r="D68" s="35"/>
      <c r="E68" s="35"/>
      <c r="F68" s="35"/>
      <c r="G68" s="35"/>
      <c r="H68" s="35"/>
    </row>
    <row r="69" spans="2:8" ht="16.5" x14ac:dyDescent="0.3">
      <c r="B69" s="37"/>
      <c r="C69" s="33"/>
      <c r="D69" s="35"/>
      <c r="E69" s="35"/>
      <c r="F69" s="35"/>
      <c r="G69" s="35"/>
      <c r="H69" s="35"/>
    </row>
    <row r="70" spans="2:8" ht="16.5" x14ac:dyDescent="0.3">
      <c r="B70" s="37"/>
      <c r="C70" s="33"/>
      <c r="D70" s="35"/>
      <c r="E70" s="35"/>
      <c r="F70" s="35"/>
      <c r="G70" s="35"/>
      <c r="H70" s="35"/>
    </row>
    <row r="71" spans="2:8" ht="16.5" x14ac:dyDescent="0.3">
      <c r="B71" s="37"/>
      <c r="C71" s="33"/>
      <c r="D71" s="35"/>
      <c r="E71" s="35"/>
      <c r="F71" s="35"/>
      <c r="G71" s="35"/>
      <c r="H71" s="35"/>
    </row>
    <row r="72" spans="2:8" ht="16.5" x14ac:dyDescent="0.3">
      <c r="B72" s="37"/>
      <c r="C72" s="33"/>
      <c r="D72" s="35"/>
      <c r="E72" s="35"/>
      <c r="F72" s="35"/>
      <c r="G72" s="35"/>
      <c r="H72" s="35"/>
    </row>
    <row r="73" spans="2:8" x14ac:dyDescent="0.25">
      <c r="B73" s="35"/>
      <c r="C73" s="35"/>
      <c r="D73" s="35"/>
      <c r="E73" s="35"/>
      <c r="F73" s="35"/>
      <c r="G73" s="35"/>
      <c r="H73" s="35"/>
    </row>
  </sheetData>
  <sortState ref="B23:M33">
    <sortCondition ref="B23"/>
  </sortState>
  <mergeCells count="7">
    <mergeCell ref="B2:I2"/>
    <mergeCell ref="B21:I21"/>
    <mergeCell ref="B6:I6"/>
    <mergeCell ref="B4:B5"/>
    <mergeCell ref="C4:E4"/>
    <mergeCell ref="F4:H4"/>
    <mergeCell ref="I4:I5"/>
  </mergeCells>
  <dataValidations disablePrompts="1" count="2">
    <dataValidation type="decimal" allowBlank="1" showInputMessage="1" showErrorMessage="1" errorTitle="Microsoft Excel" error="Neočekivana vrsta podatka!_x000a_Molimo unesite cijeli broj." sqref="W22:W34 S22:U34 U7:W18 S7:S18">
      <formula1>-100000000000</formula1>
      <formula2>100000000000</formula2>
    </dataValidation>
    <dataValidation type="decimal" allowBlank="1" showInputMessage="1" showErrorMessage="1" errorTitle="Microsoft Excel" error="Neočekivana vrsta podatka!_x000a_Mollimo unesite broj." sqref="R22:R34 R7:R18 F7:F19">
      <formula1>-100000000000</formula1>
      <formula2>100000000000</formula2>
    </dataValidation>
  </dataValidations>
  <pageMargins left="0.39370078740157483" right="2.9921259842519685" top="0.39370078740157483" bottom="0.39370078740157483" header="0.19685039370078741" footer="0.19685039370078741"/>
  <pageSetup paperSize="9" scale="64" orientation="landscape" r:id="rId1"/>
  <headerFooter>
    <oddHeader>&amp;LAgencija za osiguranje u BiH&amp;CStatistika tržišta osiguranja&amp;RMjesečno izvješće</oddHeader>
    <oddFooter>&amp;CU izvješće su uključeni podatci zaključno s 31.07.2017. godine.</oddFooter>
  </headerFooter>
  <ignoredErrors>
    <ignoredError sqref="E36 E2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Tržišni udjeli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2017-12-11T11:58:51Z</dcterms:modified>
</cp:coreProperties>
</file>