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60" windowWidth="15480" windowHeight="451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E27" i="2" l="1"/>
  <c r="D27" i="2"/>
  <c r="G33" i="2"/>
  <c r="H33" i="2"/>
  <c r="C20" i="2" l="1"/>
  <c r="F36" i="2"/>
  <c r="G27" i="2" s="1"/>
  <c r="I23" i="2" l="1"/>
  <c r="I24" i="2"/>
  <c r="I25" i="2"/>
  <c r="I26" i="2"/>
  <c r="I28" i="2"/>
  <c r="I29" i="2"/>
  <c r="I30" i="2"/>
  <c r="I31" i="2"/>
  <c r="I32" i="2"/>
  <c r="I34" i="2"/>
  <c r="I35" i="2"/>
  <c r="I22" i="2"/>
  <c r="G23" i="2"/>
  <c r="C36" i="2"/>
  <c r="D35" i="2" l="1"/>
  <c r="D32" i="2"/>
  <c r="D30" i="2"/>
  <c r="D28" i="2"/>
  <c r="D25" i="2"/>
  <c r="D23" i="2"/>
  <c r="D22" i="2"/>
  <c r="D34" i="2"/>
  <c r="D31" i="2"/>
  <c r="D29" i="2"/>
  <c r="D26" i="2"/>
  <c r="D24" i="2"/>
  <c r="G35" i="2"/>
  <c r="G28" i="2"/>
  <c r="G22" i="2"/>
  <c r="G34" i="2"/>
  <c r="G31" i="2"/>
  <c r="G29" i="2"/>
  <c r="G26" i="2"/>
  <c r="G24" i="2"/>
  <c r="G32" i="2"/>
  <c r="G30" i="2"/>
  <c r="G25" i="2"/>
  <c r="D7" i="2"/>
  <c r="F20" i="2" l="1"/>
  <c r="F37" i="2" l="1"/>
  <c r="H10" i="2" s="1"/>
  <c r="G10" i="2"/>
  <c r="G8" i="2"/>
  <c r="G11" i="2"/>
  <c r="G13" i="2"/>
  <c r="G15" i="2"/>
  <c r="G17" i="2"/>
  <c r="G19" i="2"/>
  <c r="G7" i="2"/>
  <c r="G9" i="2"/>
  <c r="G12" i="2"/>
  <c r="G14" i="2"/>
  <c r="G16" i="2"/>
  <c r="G18" i="2"/>
  <c r="H27" i="2" l="1"/>
  <c r="G20" i="2"/>
  <c r="I19" i="2"/>
  <c r="I7" i="2"/>
  <c r="I9" i="2"/>
  <c r="I14" i="2"/>
  <c r="I18" i="2"/>
  <c r="I13" i="2"/>
  <c r="I16" i="2"/>
  <c r="I17" i="2"/>
  <c r="I11" i="2"/>
  <c r="I12" i="2"/>
  <c r="I8" i="2"/>
  <c r="I15" i="2"/>
  <c r="H23" i="2" l="1"/>
  <c r="H25" i="2"/>
  <c r="H28" i="2"/>
  <c r="H30" i="2"/>
  <c r="H35" i="2"/>
  <c r="H24" i="2"/>
  <c r="H26" i="2"/>
  <c r="H29" i="2"/>
  <c r="H31" i="2"/>
  <c r="H34" i="2"/>
  <c r="H22" i="2"/>
  <c r="H32" i="2"/>
  <c r="D36" i="2"/>
  <c r="D16" i="2"/>
  <c r="D8" i="2"/>
  <c r="D11" i="2"/>
  <c r="D13" i="2"/>
  <c r="D15" i="2"/>
  <c r="D17" i="2"/>
  <c r="D19" i="2"/>
  <c r="D9" i="2"/>
  <c r="D12" i="2"/>
  <c r="D14" i="2"/>
  <c r="D18" i="2"/>
  <c r="C37" i="2"/>
  <c r="G36" i="2"/>
  <c r="I36" i="2"/>
  <c r="I20" i="2"/>
  <c r="E23" i="2" l="1"/>
  <c r="E25" i="2"/>
  <c r="E28" i="2"/>
  <c r="E30" i="2"/>
  <c r="E32" i="2"/>
  <c r="E35" i="2"/>
  <c r="E24" i="2"/>
  <c r="E26" i="2"/>
  <c r="E29" i="2"/>
  <c r="E31" i="2"/>
  <c r="E34" i="2"/>
  <c r="E22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D20" i="2"/>
  <c r="E20" i="2"/>
  <c r="E37" i="2" s="1"/>
  <c r="H9" i="2"/>
  <c r="H12" i="2"/>
  <c r="H14" i="2"/>
  <c r="H16" i="2"/>
  <c r="H18" i="2"/>
  <c r="H8" i="2"/>
  <c r="H11" i="2"/>
  <c r="H13" i="2"/>
  <c r="H15" i="2"/>
  <c r="H17" i="2"/>
  <c r="H19" i="2"/>
  <c r="H7" i="2"/>
  <c r="H20" i="2"/>
  <c r="I37" i="2"/>
  <c r="H36" i="2"/>
  <c r="H37" i="2" l="1"/>
</calcChain>
</file>

<file path=xl/sharedStrings.xml><?xml version="1.0" encoding="utf-8"?>
<sst xmlns="http://schemas.openxmlformats.org/spreadsheetml/2006/main" count="59" uniqueCount="48">
  <si>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</si>
  <si>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</si>
  <si>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</si>
  <si>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</si>
  <si>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</si>
  <si>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</si>
  <si>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</si>
  <si>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</si>
  <si>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</si>
  <si>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</si>
  <si>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</si>
  <si>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</si>
  <si>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</si>
  <si>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</si>
  <si>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</si>
  <si>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</si>
  <si>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</si>
  <si>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</si>
  <si>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</si>
  <si>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</si>
  <si>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</si>
  <si>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</si>
  <si>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</si>
  <si>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</si>
  <si>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</si>
  <si>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</si>
  <si>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Promjena ukupne premije (%)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</si>
  <si>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</si>
  <si>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</si>
  <si>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</si>
  <si>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</si>
  <si>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</si>
  <si>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</si>
  <si>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IV 2016.*</t>
  </si>
  <si>
    <t>IV 2017.**</t>
  </si>
  <si>
    <t>Wiener osiguranje a.d.</t>
  </si>
  <si>
    <t>Central osiguranje d.d.***</t>
  </si>
  <si>
    <t>Atos osiguranje a.d.****</t>
  </si>
  <si>
    <t>Euros osiguranje a.d.*****</t>
  </si>
  <si>
    <t>SAS - Super P osiguranje a.d.******</t>
  </si>
  <si>
    <t>Bruto zaračunate premije (u KM) i odgovarajući udjeli društava za travanj 2016. i 2017. godine</t>
  </si>
  <si>
    <t>Osiguravajuća društva</t>
  </si>
  <si>
    <t>*Podatci se odnose na razdoblje od 01.01. do 30.04.2016. godine.</t>
  </si>
  <si>
    <t>**Podatci se odnose na razdoblje od 01.01. do 30.04.2017.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</si>
  <si>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</si>
  <si>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</si>
  <si>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</si>
  <si>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tijeku 2016. godine Bobar osiguranje a.d. promijenilo je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</si>
</sst>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8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9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Bookman Old Style"/>
      <family val="1"/>
    </font>
    <font>
      <i/>
      <sz val="10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7" fillId="0" borderId="0"/>
    <xf numFmtId="0" fontId="8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  <xf numFmtId="0" fontId="22" fillId="0" borderId="0"/>
  </cellStyleXfs>
  <cellXfs count="75">
    <xf numFmtId="0" fontId="0" fillId="0" borderId="0" xfId="0"/>
    <xf numFmtId="0" fontId="10" fillId="0" borderId="0" xfId="2" applyFont="1"/>
    <xf numFmtId="0" fontId="13" fillId="0" borderId="0" xfId="2" applyFont="1"/>
    <xf numFmtId="0" fontId="15" fillId="0" borderId="0" xfId="2" applyFont="1" applyBorder="1" applyAlignment="1">
      <alignment vertical="center"/>
    </xf>
    <xf numFmtId="0" fontId="10" fillId="0" borderId="0" xfId="2" applyFont="1" applyBorder="1"/>
    <xf numFmtId="0" fontId="12" fillId="0" borderId="0" xfId="2" applyFont="1"/>
    <xf numFmtId="0" fontId="12" fillId="0" borderId="0" xfId="2" applyFont="1" applyBorder="1"/>
    <xf numFmtId="0" fontId="16" fillId="0" borderId="0" xfId="2" applyFont="1" applyBorder="1" applyAlignment="1">
      <alignment horizontal="right"/>
    </xf>
    <xf numFmtId="3" fontId="15" fillId="0" borderId="0" xfId="2" applyNumberFormat="1" applyFont="1" applyBorder="1" applyAlignment="1">
      <alignment horizontal="right"/>
    </xf>
    <xf numFmtId="0" fontId="17" fillId="0" borderId="0" xfId="2" applyFont="1"/>
    <xf numFmtId="0" fontId="10" fillId="0" borderId="13" xfId="2" applyFont="1" applyBorder="1"/>
    <xf numFmtId="0" fontId="14" fillId="3" borderId="1" xfId="2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6" fillId="0" borderId="8" xfId="2" applyFont="1" applyBorder="1" applyAlignment="1">
      <alignment horizontal="justify" vertical="center" wrapText="1"/>
    </xf>
    <xf numFmtId="4" fontId="19" fillId="0" borderId="0" xfId="0" applyNumberFormat="1" applyFont="1" applyBorder="1"/>
    <xf numFmtId="0" fontId="18" fillId="0" borderId="0" xfId="0" applyFont="1"/>
    <xf numFmtId="0" fontId="18" fillId="0" borderId="0" xfId="2" applyFont="1" applyAlignment="1">
      <alignment horizontal="left"/>
    </xf>
    <xf numFmtId="10" fontId="6" fillId="0" borderId="1" xfId="2" applyNumberFormat="1" applyFont="1" applyBorder="1"/>
    <xf numFmtId="3" fontId="21" fillId="2" borderId="10" xfId="2" applyNumberFormat="1" applyFont="1" applyFill="1" applyBorder="1" applyAlignment="1">
      <alignment horizontal="right" vertical="center" wrapText="1"/>
    </xf>
    <xf numFmtId="9" fontId="21" fillId="2" borderId="10" xfId="2" applyNumberFormat="1" applyFont="1" applyFill="1" applyBorder="1" applyAlignment="1">
      <alignment horizontal="right" vertical="center" wrapText="1"/>
    </xf>
    <xf numFmtId="0" fontId="25" fillId="0" borderId="0" xfId="3" applyFont="1" applyFill="1" applyBorder="1" applyAlignment="1">
      <alignment horizontal="left"/>
    </xf>
    <xf numFmtId="4" fontId="23" fillId="0" borderId="0" xfId="5" applyNumberFormat="1" applyFont="1" applyFill="1" applyBorder="1" applyAlignment="1" applyProtection="1">
      <alignment horizontal="right"/>
    </xf>
    <xf numFmtId="4" fontId="20" fillId="0" borderId="0" xfId="2" applyNumberFormat="1" applyFont="1" applyFill="1" applyBorder="1"/>
    <xf numFmtId="3" fontId="24" fillId="0" borderId="0" xfId="3" applyNumberFormat="1" applyFont="1" applyFill="1" applyBorder="1"/>
    <xf numFmtId="4" fontId="10" fillId="0" borderId="0" xfId="2" applyNumberFormat="1" applyFont="1" applyFill="1" applyBorder="1"/>
    <xf numFmtId="0" fontId="10" fillId="0" borderId="0" xfId="2" applyFont="1" applyFill="1" applyBorder="1"/>
    <xf numFmtId="3" fontId="10" fillId="0" borderId="0" xfId="2" applyNumberFormat="1" applyFont="1" applyFill="1" applyBorder="1"/>
    <xf numFmtId="0" fontId="26" fillId="0" borderId="0" xfId="3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4" fontId="27" fillId="0" borderId="0" xfId="3" applyNumberFormat="1" applyFont="1" applyFill="1" applyBorder="1" applyAlignment="1">
      <alignment horizontal="right"/>
    </xf>
    <xf numFmtId="0" fontId="28" fillId="0" borderId="0" xfId="2" applyFont="1" applyFill="1" applyBorder="1"/>
    <xf numFmtId="4" fontId="28" fillId="0" borderId="0" xfId="2" applyNumberFormat="1" applyFont="1" applyFill="1" applyBorder="1"/>
    <xf numFmtId="0" fontId="27" fillId="0" borderId="0" xfId="3" applyFont="1" applyFill="1" applyBorder="1" applyAlignment="1">
      <alignment horizontal="left"/>
    </xf>
    <xf numFmtId="4" fontId="27" fillId="0" borderId="0" xfId="3" applyNumberFormat="1" applyFont="1" applyFill="1" applyBorder="1"/>
    <xf numFmtId="0" fontId="6" fillId="0" borderId="0" xfId="2" applyFont="1" applyFill="1" applyBorder="1"/>
    <xf numFmtId="0" fontId="29" fillId="0" borderId="0" xfId="3" applyFont="1" applyFill="1" applyBorder="1" applyAlignment="1">
      <alignment horizontal="left"/>
    </xf>
    <xf numFmtId="4" fontId="30" fillId="0" borderId="0" xfId="5" applyNumberFormat="1" applyFont="1" applyFill="1" applyBorder="1" applyAlignment="1" applyProtection="1">
      <alignment horizontal="right"/>
    </xf>
    <xf numFmtId="4" fontId="6" fillId="0" borderId="0" xfId="2" applyNumberFormat="1" applyFont="1" applyFill="1" applyBorder="1"/>
    <xf numFmtId="10" fontId="28" fillId="0" borderId="9" xfId="2" applyNumberFormat="1" applyFont="1" applyBorder="1" applyAlignment="1">
      <alignment horizontal="right" vertical="center"/>
    </xf>
    <xf numFmtId="0" fontId="31" fillId="3" borderId="8" xfId="2" applyFont="1" applyFill="1" applyBorder="1" applyAlignment="1">
      <alignment horizontal="right" vertical="center" wrapText="1"/>
    </xf>
    <xf numFmtId="9" fontId="28" fillId="3" borderId="1" xfId="2" applyNumberFormat="1" applyFont="1" applyFill="1" applyBorder="1" applyAlignment="1">
      <alignment horizontal="right" vertical="center"/>
    </xf>
    <xf numFmtId="10" fontId="28" fillId="3" borderId="1" xfId="2" applyNumberFormat="1" applyFont="1" applyFill="1" applyBorder="1" applyAlignment="1">
      <alignment horizontal="right" vertical="center"/>
    </xf>
    <xf numFmtId="10" fontId="28" fillId="3" borderId="9" xfId="2" applyNumberFormat="1" applyFont="1" applyFill="1" applyBorder="1" applyAlignment="1">
      <alignment horizontal="right" vertical="center"/>
    </xf>
    <xf numFmtId="0" fontId="21" fillId="2" borderId="12" xfId="2" applyFont="1" applyFill="1" applyBorder="1" applyAlignment="1">
      <alignment horizontal="right" vertical="center" wrapText="1"/>
    </xf>
    <xf numFmtId="10" fontId="32" fillId="2" borderId="11" xfId="2" applyNumberFormat="1" applyFont="1" applyFill="1" applyBorder="1" applyAlignment="1">
      <alignment horizontal="right" vertical="center" wrapText="1"/>
    </xf>
    <xf numFmtId="4" fontId="33" fillId="0" borderId="0" xfId="3" applyNumberFormat="1" applyFont="1" applyFill="1" applyBorder="1" applyAlignment="1">
      <alignment vertical="center"/>
    </xf>
    <xf numFmtId="4" fontId="24" fillId="0" borderId="0" xfId="3" applyNumberFormat="1" applyFont="1" applyFill="1" applyBorder="1"/>
    <xf numFmtId="4" fontId="12" fillId="0" borderId="0" xfId="2" applyNumberFormat="1" applyFont="1" applyFill="1" applyBorder="1"/>
    <xf numFmtId="0" fontId="15" fillId="0" borderId="0" xfId="2" applyFont="1" applyFill="1" applyBorder="1" applyAlignment="1">
      <alignment vertical="center"/>
    </xf>
    <xf numFmtId="0" fontId="13" fillId="0" borderId="0" xfId="2" applyFont="1" applyFill="1" applyBorder="1"/>
    <xf numFmtId="10" fontId="20" fillId="0" borderId="0" xfId="2" applyNumberFormat="1" applyFont="1" applyFill="1" applyBorder="1" applyAlignment="1">
      <alignment horizontal="right" vertical="center"/>
    </xf>
    <xf numFmtId="4" fontId="23" fillId="0" borderId="0" xfId="5" applyNumberFormat="1" applyFont="1" applyFill="1" applyBorder="1" applyAlignment="1" applyProtection="1">
      <alignment horizontal="right"/>
      <protection locked="0"/>
    </xf>
    <xf numFmtId="0" fontId="12" fillId="0" borderId="0" xfId="2" applyFont="1" applyFill="1" applyBorder="1"/>
    <xf numFmtId="4" fontId="34" fillId="0" borderId="0" xfId="2" applyNumberFormat="1" applyFont="1" applyFill="1" applyBorder="1"/>
    <xf numFmtId="0" fontId="16" fillId="0" borderId="0" xfId="2" applyFont="1" applyFill="1" applyBorder="1" applyAlignment="1">
      <alignment horizontal="right"/>
    </xf>
    <xf numFmtId="10" fontId="12" fillId="0" borderId="0" xfId="2" applyNumberFormat="1" applyFont="1" applyFill="1" applyBorder="1"/>
    <xf numFmtId="0" fontId="17" fillId="0" borderId="0" xfId="2" applyFont="1" applyFill="1" applyBorder="1"/>
    <xf numFmtId="0" fontId="18" fillId="0" borderId="0" xfId="0" applyFont="1" applyFill="1" applyBorder="1" applyAlignment="1">
      <alignment wrapText="1"/>
    </xf>
    <xf numFmtId="0" fontId="35" fillId="0" borderId="8" xfId="2" applyFont="1" applyBorder="1" applyAlignment="1">
      <alignment horizontal="justify" vertical="center" wrapText="1"/>
    </xf>
    <xf numFmtId="0" fontId="35" fillId="0" borderId="8" xfId="2" applyFont="1" applyBorder="1" applyAlignment="1">
      <alignment horizontal="justify" vertical="center"/>
    </xf>
    <xf numFmtId="3" fontId="35" fillId="0" borderId="1" xfId="2" applyNumberFormat="1" applyFont="1" applyBorder="1" applyAlignment="1">
      <alignment horizontal="right" vertical="center"/>
    </xf>
    <xf numFmtId="3" fontId="36" fillId="3" borderId="1" xfId="2" applyNumberFormat="1" applyFont="1" applyFill="1" applyBorder="1" applyAlignment="1">
      <alignment horizontal="right" vertical="center"/>
    </xf>
    <xf numFmtId="3" fontId="35" fillId="0" borderId="1" xfId="2" applyNumberFormat="1" applyFont="1" applyBorder="1" applyAlignment="1">
      <alignment horizontal="right"/>
    </xf>
    <xf numFmtId="3" fontId="9" fillId="2" borderId="10" xfId="2" applyNumberFormat="1" applyFont="1" applyFill="1" applyBorder="1" applyAlignment="1">
      <alignment horizontal="right" vertical="center" wrapText="1"/>
    </xf>
    <xf numFmtId="0" fontId="11" fillId="0" borderId="2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21" fillId="0" borderId="8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/>
    </xf>
    <xf numFmtId="0" fontId="21" fillId="0" borderId="9" xfId="2" applyFont="1" applyBorder="1" applyAlignment="1">
      <alignment horizontal="left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</cellXfs>
  <cellStyles count="22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 7" xfId="17"/>
    <cellStyle name="Normal_Pokazatelji poslovanja drustava u FBiH i RS" xfId="2"/>
    <cellStyle name="Normalno 2" xfId="5"/>
    <cellStyle name="Normalno 2 2" xfId="20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3 5" xfId="18"/>
    <cellStyle name="Obično 4" xfId="9"/>
    <cellStyle name="Obično 4 2" xfId="21"/>
    <cellStyle name="Obično_12a Izvjestaji drustava za osiguranje" xfId="10"/>
    <cellStyle name="Percent 2" xfId="1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117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3.71093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customWidth="1"/>
    <col min="12" max="13" width="13.85546875" style="1" customWidth="1"/>
    <col min="14" max="14" width="14.28515625" style="1" customWidth="1"/>
    <col min="15" max="15" width="14.42578125" style="1" customWidth="1"/>
    <col min="16" max="16" width="11.5703125" style="1" customWidth="1"/>
    <col min="17" max="17" width="13.7109375" style="1" customWidth="1"/>
    <col min="18" max="18" width="10.42578125" style="1" bestFit="1" customWidth="1"/>
    <col min="19" max="19" width="11.85546875" style="1" bestFit="1" customWidth="1"/>
    <col min="20" max="20" width="15.140625" style="1" bestFit="1" customWidth="1"/>
    <col min="21" max="21" width="13.42578125" style="1" bestFit="1" customWidth="1"/>
    <col min="22" max="22" width="15.140625" style="1" bestFit="1" customWidth="1"/>
    <col min="23" max="23" width="10.42578125" style="1" bestFit="1" customWidth="1"/>
    <col min="24" max="24" width="12" style="1" customWidth="1"/>
    <col min="25" max="25" width="14.42578125" style="1" customWidth="1"/>
    <col min="26" max="26" width="13.5703125" style="1" customWidth="1"/>
    <col min="27" max="27" width="10.28515625" style="1"/>
    <col min="28" max="28" width="12.42578125" style="1" customWidth="1"/>
    <col min="29" max="29" width="12.7109375" style="1" bestFit="1" customWidth="1"/>
    <col min="30" max="30" width="10.28515625" style="1"/>
    <col min="31" max="31" width="11.7109375" style="1" bestFit="1" customWidth="1"/>
    <col min="32" max="32" width="12.7109375" style="1" bestFit="1" customWidth="1"/>
    <col min="33" max="33" width="11.7109375" style="1" bestFit="1" customWidth="1"/>
    <col min="34" max="35" width="10.28515625" style="1"/>
    <col min="36" max="36" width="11.7109375" style="1" bestFit="1" customWidth="1"/>
    <col min="37" max="37" width="14.28515625" style="1" bestFit="1" customWidth="1"/>
    <col min="38" max="38" width="14.42578125" style="1" bestFit="1" customWidth="1"/>
    <col min="39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76" x14ac:dyDescent="0.25">
      <c r="B1" s="10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</row>
    <row r="2" spans="2:76" ht="15.75" x14ac:dyDescent="0.25">
      <c r="B2" s="64" t="s">
        <v>40</v>
      </c>
      <c r="C2" s="65"/>
      <c r="D2" s="65"/>
      <c r="E2" s="65"/>
      <c r="F2" s="65"/>
      <c r="G2" s="65"/>
      <c r="H2" s="65"/>
      <c r="I2" s="66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</row>
    <row r="3" spans="2:76" ht="15.75" thickBot="1" x14ac:dyDescent="0.3">
      <c r="B3" s="16"/>
      <c r="C3" s="2"/>
      <c r="D3" s="2"/>
      <c r="E3" s="2"/>
      <c r="F3" s="2"/>
      <c r="G3" s="2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</row>
    <row r="4" spans="2:76" x14ac:dyDescent="0.25">
      <c r="B4" s="70" t="s">
        <v>41</v>
      </c>
      <c r="C4" s="72" t="s">
        <v>33</v>
      </c>
      <c r="D4" s="72"/>
      <c r="E4" s="72"/>
      <c r="F4" s="72" t="s">
        <v>34</v>
      </c>
      <c r="G4" s="72"/>
      <c r="H4" s="72"/>
      <c r="I4" s="73" t="s">
        <v>26</v>
      </c>
      <c r="J4" s="3"/>
      <c r="K4" s="48"/>
      <c r="L4" s="25"/>
      <c r="M4" s="49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</row>
    <row r="5" spans="2:76" ht="66" customHeight="1" x14ac:dyDescent="0.25">
      <c r="B5" s="71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74"/>
      <c r="J5" s="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</row>
    <row r="6" spans="2:76" x14ac:dyDescent="0.25">
      <c r="B6" s="67" t="s">
        <v>4</v>
      </c>
      <c r="C6" s="68"/>
      <c r="D6" s="68"/>
      <c r="E6" s="68"/>
      <c r="F6" s="68"/>
      <c r="G6" s="68"/>
      <c r="H6" s="68"/>
      <c r="I6" s="69"/>
      <c r="J6" s="4"/>
      <c r="K6" s="50"/>
      <c r="L6" s="50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</row>
    <row r="7" spans="2:76" ht="15.75" x14ac:dyDescent="0.3">
      <c r="B7" s="13" t="s">
        <v>9</v>
      </c>
      <c r="C7" s="60">
        <v>6209856.629999999</v>
      </c>
      <c r="D7" s="17">
        <f>C7/C$20</f>
        <v>4.306400355901957E-2</v>
      </c>
      <c r="E7" s="17">
        <f t="shared" ref="E7:E20" si="0">C7/C$37</f>
        <v>3.0636129802666535E-2</v>
      </c>
      <c r="F7" s="60">
        <v>7131273.6800000016</v>
      </c>
      <c r="G7" s="17">
        <f t="shared" ref="G7:G19" si="1">F7/F$20</f>
        <v>4.5918869120595993E-2</v>
      </c>
      <c r="H7" s="17">
        <f t="shared" ref="H7:H20" si="2">F7/F$37</f>
        <v>3.2171888995561559E-2</v>
      </c>
      <c r="I7" s="38">
        <f t="shared" ref="I7:I19" si="3">(F7-C7)/C7</f>
        <v>0.14837976219106411</v>
      </c>
      <c r="J7" s="4"/>
      <c r="K7" s="21"/>
      <c r="L7" s="21"/>
      <c r="M7" s="24"/>
      <c r="N7" s="46"/>
      <c r="O7" s="24"/>
      <c r="P7" s="20"/>
      <c r="Q7" s="51"/>
      <c r="R7" s="51"/>
      <c r="S7" s="51"/>
      <c r="T7" s="21"/>
      <c r="U7" s="51"/>
      <c r="V7" s="51"/>
      <c r="W7" s="51"/>
      <c r="X7" s="21"/>
      <c r="Y7" s="46"/>
      <c r="Z7" s="24"/>
      <c r="AA7" s="25"/>
      <c r="AB7" s="20"/>
      <c r="AC7" s="51"/>
      <c r="AD7" s="51"/>
      <c r="AE7" s="51"/>
      <c r="AF7" s="21"/>
      <c r="AG7" s="51"/>
      <c r="AH7" s="51"/>
      <c r="AI7" s="51"/>
      <c r="AJ7" s="21"/>
      <c r="AK7" s="46"/>
      <c r="AL7" s="24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4"/>
      <c r="BX7" s="4"/>
    </row>
    <row r="8" spans="2:76" ht="15" customHeight="1" x14ac:dyDescent="0.3">
      <c r="B8" s="58" t="s">
        <v>29</v>
      </c>
      <c r="C8" s="60">
        <v>15779116.329999998</v>
      </c>
      <c r="D8" s="17">
        <f t="shared" ref="D8:D19" si="4">C8/C$20</f>
        <v>0.10942473591267177</v>
      </c>
      <c r="E8" s="17">
        <f t="shared" si="0"/>
        <v>7.7845767601442226E-2</v>
      </c>
      <c r="F8" s="60">
        <v>15572598.399999997</v>
      </c>
      <c r="G8" s="17">
        <f t="shared" si="1"/>
        <v>0.10027326672410114</v>
      </c>
      <c r="H8" s="17">
        <f t="shared" si="2"/>
        <v>7.0253916702473176E-2</v>
      </c>
      <c r="I8" s="38">
        <f t="shared" si="3"/>
        <v>-1.3088054215517758E-2</v>
      </c>
      <c r="J8" s="4"/>
      <c r="K8" s="21"/>
      <c r="L8" s="21"/>
      <c r="M8" s="24"/>
      <c r="N8" s="46"/>
      <c r="O8" s="24"/>
      <c r="P8" s="20"/>
      <c r="Q8" s="51"/>
      <c r="R8" s="51"/>
      <c r="S8" s="51"/>
      <c r="T8" s="21"/>
      <c r="U8" s="51"/>
      <c r="V8" s="51"/>
      <c r="W8" s="51"/>
      <c r="X8" s="21"/>
      <c r="Y8" s="46"/>
      <c r="Z8" s="24"/>
      <c r="AA8" s="25"/>
      <c r="AB8" s="20"/>
      <c r="AC8" s="51"/>
      <c r="AD8" s="51"/>
      <c r="AE8" s="51"/>
      <c r="AF8" s="21"/>
      <c r="AG8" s="51"/>
      <c r="AH8" s="51"/>
      <c r="AI8" s="51"/>
      <c r="AJ8" s="21"/>
      <c r="AK8" s="46"/>
      <c r="AL8" s="24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4"/>
      <c r="BX8" s="4"/>
    </row>
    <row r="9" spans="2:76" ht="15.75" x14ac:dyDescent="0.3">
      <c r="B9" s="58" t="s">
        <v>10</v>
      </c>
      <c r="C9" s="60">
        <v>4334740.12</v>
      </c>
      <c r="D9" s="17">
        <f t="shared" si="4"/>
        <v>3.0060478860863001E-2</v>
      </c>
      <c r="E9" s="17">
        <f t="shared" si="0"/>
        <v>2.1385302252484747E-2</v>
      </c>
      <c r="F9" s="60">
        <v>3731226.2800000003</v>
      </c>
      <c r="G9" s="17">
        <f t="shared" si="1"/>
        <v>2.4025678847687727E-2</v>
      </c>
      <c r="H9" s="17">
        <f t="shared" si="2"/>
        <v>1.6832981467832558E-2</v>
      </c>
      <c r="I9" s="38">
        <f t="shared" si="3"/>
        <v>-0.1392272254605196</v>
      </c>
      <c r="J9" s="4"/>
      <c r="K9" s="21"/>
      <c r="L9" s="21"/>
      <c r="M9" s="24"/>
      <c r="N9" s="46"/>
      <c r="O9" s="24"/>
      <c r="P9" s="20"/>
      <c r="Q9" s="51"/>
      <c r="R9" s="51"/>
      <c r="S9" s="51"/>
      <c r="T9" s="21"/>
      <c r="U9" s="51"/>
      <c r="V9" s="51"/>
      <c r="W9" s="51"/>
      <c r="X9" s="21"/>
      <c r="Y9" s="46"/>
      <c r="Z9" s="24"/>
      <c r="AA9" s="25"/>
      <c r="AB9" s="20"/>
      <c r="AC9" s="51"/>
      <c r="AD9" s="51"/>
      <c r="AE9" s="51"/>
      <c r="AF9" s="21"/>
      <c r="AG9" s="51"/>
      <c r="AH9" s="51"/>
      <c r="AI9" s="51"/>
      <c r="AJ9" s="21"/>
      <c r="AK9" s="46"/>
      <c r="AL9" s="24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4"/>
      <c r="BX9" s="4"/>
    </row>
    <row r="10" spans="2:76" ht="15.75" x14ac:dyDescent="0.3">
      <c r="B10" s="58" t="s">
        <v>36</v>
      </c>
      <c r="C10" s="60" t="s">
        <v>32</v>
      </c>
      <c r="D10" s="28" t="s">
        <v>32</v>
      </c>
      <c r="E10" s="28" t="s">
        <v>32</v>
      </c>
      <c r="F10" s="60">
        <v>7346879.2700000005</v>
      </c>
      <c r="G10" s="17">
        <f t="shared" ref="G10" si="5">F10/F$20</f>
        <v>4.7307171591253493E-2</v>
      </c>
      <c r="H10" s="17">
        <f t="shared" ref="H10" si="6">F10/F$37</f>
        <v>3.3144567849236195E-2</v>
      </c>
      <c r="I10" s="38" t="s">
        <v>32</v>
      </c>
      <c r="J10" s="4"/>
      <c r="K10" s="21"/>
      <c r="L10" s="21"/>
      <c r="M10" s="24"/>
      <c r="N10" s="46"/>
      <c r="O10" s="24"/>
      <c r="P10" s="20"/>
      <c r="Q10" s="51"/>
      <c r="R10" s="51"/>
      <c r="S10" s="51"/>
      <c r="T10" s="21"/>
      <c r="U10" s="51"/>
      <c r="V10" s="51"/>
      <c r="W10" s="51"/>
      <c r="X10" s="21"/>
      <c r="Y10" s="46"/>
      <c r="Z10" s="24"/>
      <c r="AA10" s="25"/>
      <c r="AB10" s="20"/>
      <c r="AC10" s="51"/>
      <c r="AD10" s="51"/>
      <c r="AE10" s="51"/>
      <c r="AF10" s="21"/>
      <c r="AG10" s="51"/>
      <c r="AH10" s="51"/>
      <c r="AI10" s="51"/>
      <c r="AJ10" s="21"/>
      <c r="AK10" s="46"/>
      <c r="AL10" s="24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4"/>
      <c r="BX10" s="4"/>
    </row>
    <row r="11" spans="2:76" ht="15.75" x14ac:dyDescent="0.3">
      <c r="B11" s="58" t="s">
        <v>11</v>
      </c>
      <c r="C11" s="60">
        <v>15187618.069999998</v>
      </c>
      <c r="D11" s="17">
        <f t="shared" si="4"/>
        <v>0.10532282427581746</v>
      </c>
      <c r="E11" s="17">
        <f t="shared" si="0"/>
        <v>7.4927629784239294E-2</v>
      </c>
      <c r="F11" s="60">
        <v>16726382.060000001</v>
      </c>
      <c r="G11" s="17">
        <f t="shared" si="1"/>
        <v>0.10770257644553401</v>
      </c>
      <c r="H11" s="17">
        <f t="shared" si="2"/>
        <v>7.545907380344323E-2</v>
      </c>
      <c r="I11" s="38">
        <f t="shared" si="3"/>
        <v>0.10131700592599918</v>
      </c>
      <c r="J11" s="4"/>
      <c r="K11" s="21"/>
      <c r="L11" s="21"/>
      <c r="M11" s="24"/>
      <c r="N11" s="46"/>
      <c r="O11" s="24"/>
      <c r="P11" s="20"/>
      <c r="Q11" s="51"/>
      <c r="R11" s="51"/>
      <c r="S11" s="51"/>
      <c r="T11" s="21"/>
      <c r="U11" s="51"/>
      <c r="V11" s="51"/>
      <c r="W11" s="51"/>
      <c r="X11" s="21"/>
      <c r="Y11" s="46"/>
      <c r="Z11" s="24"/>
      <c r="AA11" s="25"/>
      <c r="AB11" s="20"/>
      <c r="AC11" s="51"/>
      <c r="AD11" s="51"/>
      <c r="AE11" s="51"/>
      <c r="AF11" s="21"/>
      <c r="AG11" s="51"/>
      <c r="AH11" s="51"/>
      <c r="AI11" s="51"/>
      <c r="AJ11" s="21"/>
      <c r="AK11" s="46"/>
      <c r="AL11" s="24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4"/>
      <c r="BX11" s="4"/>
    </row>
    <row r="12" spans="2:76" ht="15.75" x14ac:dyDescent="0.3">
      <c r="B12" s="58" t="s">
        <v>12</v>
      </c>
      <c r="C12" s="60">
        <v>16974451.759999998</v>
      </c>
      <c r="D12" s="17">
        <f t="shared" si="4"/>
        <v>0.11771412684048489</v>
      </c>
      <c r="E12" s="17">
        <f t="shared" si="0"/>
        <v>8.374291685514508E-2</v>
      </c>
      <c r="F12" s="60">
        <v>17382430.030000001</v>
      </c>
      <c r="G12" s="17">
        <f t="shared" si="1"/>
        <v>0.11192692432826212</v>
      </c>
      <c r="H12" s="17">
        <f t="shared" si="2"/>
        <v>7.8418755820106975E-2</v>
      </c>
      <c r="I12" s="38">
        <f t="shared" si="3"/>
        <v>2.4034842230451121E-2</v>
      </c>
      <c r="J12" s="4"/>
      <c r="K12" s="21"/>
      <c r="L12" s="21"/>
      <c r="M12" s="24"/>
      <c r="N12" s="46"/>
      <c r="O12" s="24"/>
      <c r="P12" s="20"/>
      <c r="Q12" s="51"/>
      <c r="R12" s="51"/>
      <c r="S12" s="51"/>
      <c r="T12" s="21"/>
      <c r="U12" s="51"/>
      <c r="V12" s="51"/>
      <c r="W12" s="51"/>
      <c r="X12" s="21"/>
      <c r="Y12" s="46"/>
      <c r="Z12" s="24"/>
      <c r="AA12" s="25"/>
      <c r="AB12" s="20"/>
      <c r="AC12" s="51"/>
      <c r="AD12" s="51"/>
      <c r="AE12" s="51"/>
      <c r="AF12" s="21"/>
      <c r="AG12" s="51"/>
      <c r="AH12" s="51"/>
      <c r="AI12" s="51"/>
      <c r="AJ12" s="21"/>
      <c r="AK12" s="46"/>
      <c r="AL12" s="24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4"/>
      <c r="BX12" s="4"/>
    </row>
    <row r="13" spans="2:76" ht="15.75" x14ac:dyDescent="0.3">
      <c r="B13" s="58" t="s">
        <v>13</v>
      </c>
      <c r="C13" s="60">
        <v>10442136.149999993</v>
      </c>
      <c r="D13" s="17">
        <f t="shared" si="4"/>
        <v>7.2413940469245056E-2</v>
      </c>
      <c r="E13" s="17">
        <f t="shared" si="0"/>
        <v>5.1515945950030159E-2</v>
      </c>
      <c r="F13" s="60">
        <v>11541603.919999994</v>
      </c>
      <c r="G13" s="17">
        <f t="shared" si="1"/>
        <v>7.4317355303665372E-2</v>
      </c>
      <c r="H13" s="17">
        <f t="shared" si="2"/>
        <v>5.2068566823672641E-2</v>
      </c>
      <c r="I13" s="38">
        <f t="shared" si="3"/>
        <v>0.10529146088561603</v>
      </c>
      <c r="J13" s="4"/>
      <c r="K13" s="21"/>
      <c r="L13" s="21"/>
      <c r="M13" s="24"/>
      <c r="N13" s="46"/>
      <c r="O13" s="24"/>
      <c r="P13" s="20"/>
      <c r="Q13" s="51"/>
      <c r="R13" s="51"/>
      <c r="S13" s="51"/>
      <c r="T13" s="21"/>
      <c r="U13" s="51"/>
      <c r="V13" s="51"/>
      <c r="W13" s="51"/>
      <c r="X13" s="21"/>
      <c r="Y13" s="46"/>
      <c r="Z13" s="24"/>
      <c r="AA13" s="25"/>
      <c r="AB13" s="20"/>
      <c r="AC13" s="51"/>
      <c r="AD13" s="51"/>
      <c r="AE13" s="51"/>
      <c r="AF13" s="21"/>
      <c r="AG13" s="51"/>
      <c r="AH13" s="51"/>
      <c r="AI13" s="51"/>
      <c r="AJ13" s="21"/>
      <c r="AK13" s="46"/>
      <c r="AL13" s="24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4"/>
      <c r="BX13" s="4"/>
    </row>
    <row r="14" spans="2:76" ht="15.75" x14ac:dyDescent="0.3">
      <c r="B14" s="13" t="s">
        <v>14</v>
      </c>
      <c r="C14" s="60">
        <v>8961411.959999986</v>
      </c>
      <c r="D14" s="17">
        <f t="shared" si="4"/>
        <v>6.2145440633027953E-2</v>
      </c>
      <c r="E14" s="17">
        <f t="shared" si="0"/>
        <v>4.421084034298034E-2</v>
      </c>
      <c r="F14" s="60">
        <v>9949218.2899999693</v>
      </c>
      <c r="G14" s="17">
        <f t="shared" si="1"/>
        <v>6.4063850724454086E-2</v>
      </c>
      <c r="H14" s="17">
        <f t="shared" si="2"/>
        <v>4.4884709349493054E-2</v>
      </c>
      <c r="I14" s="38">
        <f t="shared" si="3"/>
        <v>0.11022887179042094</v>
      </c>
      <c r="J14" s="4"/>
      <c r="K14" s="21"/>
      <c r="L14" s="21"/>
      <c r="M14" s="24"/>
      <c r="N14" s="46"/>
      <c r="O14" s="24"/>
      <c r="P14" s="20"/>
      <c r="Q14" s="51"/>
      <c r="R14" s="51"/>
      <c r="S14" s="51"/>
      <c r="T14" s="21"/>
      <c r="U14" s="51"/>
      <c r="V14" s="51"/>
      <c r="W14" s="51"/>
      <c r="X14" s="21"/>
      <c r="Y14" s="46"/>
      <c r="Z14" s="24"/>
      <c r="AA14" s="25"/>
      <c r="AB14" s="20"/>
      <c r="AC14" s="51"/>
      <c r="AD14" s="51"/>
      <c r="AE14" s="51"/>
      <c r="AF14" s="21"/>
      <c r="AG14" s="51"/>
      <c r="AH14" s="51"/>
      <c r="AI14" s="51"/>
      <c r="AJ14" s="21"/>
      <c r="AK14" s="46"/>
      <c r="AL14" s="24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4"/>
      <c r="BX14" s="4"/>
    </row>
    <row r="15" spans="2:76" ht="15.75" x14ac:dyDescent="0.3">
      <c r="B15" s="13" t="s">
        <v>30</v>
      </c>
      <c r="C15" s="60">
        <v>18828454.210000001</v>
      </c>
      <c r="D15" s="17">
        <f t="shared" si="4"/>
        <v>0.1305712301300388</v>
      </c>
      <c r="E15" s="17">
        <f t="shared" si="0"/>
        <v>9.288957886313122E-2</v>
      </c>
      <c r="F15" s="60">
        <v>18249732.629999999</v>
      </c>
      <c r="G15" s="17">
        <f t="shared" si="1"/>
        <v>0.11751155848541769</v>
      </c>
      <c r="H15" s="17">
        <f t="shared" si="2"/>
        <v>8.2331487854360064E-2</v>
      </c>
      <c r="I15" s="38">
        <f t="shared" si="3"/>
        <v>-3.0736542338809549E-2</v>
      </c>
      <c r="J15" s="4"/>
      <c r="K15" s="21"/>
      <c r="L15" s="21"/>
      <c r="M15" s="24"/>
      <c r="N15" s="46"/>
      <c r="O15" s="24"/>
      <c r="P15" s="20"/>
      <c r="Q15" s="51"/>
      <c r="R15" s="51"/>
      <c r="S15" s="51"/>
      <c r="T15" s="21"/>
      <c r="U15" s="51"/>
      <c r="V15" s="51"/>
      <c r="W15" s="51"/>
      <c r="X15" s="21"/>
      <c r="Y15" s="46"/>
      <c r="Z15" s="24"/>
      <c r="AA15" s="25"/>
      <c r="AB15" s="20"/>
      <c r="AC15" s="51"/>
      <c r="AD15" s="51"/>
      <c r="AE15" s="51"/>
      <c r="AF15" s="21"/>
      <c r="AG15" s="51"/>
      <c r="AH15" s="51"/>
      <c r="AI15" s="51"/>
      <c r="AJ15" s="21"/>
      <c r="AK15" s="46"/>
      <c r="AL15" s="24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4"/>
      <c r="BX15" s="4"/>
    </row>
    <row r="16" spans="2:76" ht="15.75" x14ac:dyDescent="0.3">
      <c r="B16" s="13" t="s">
        <v>25</v>
      </c>
      <c r="C16" s="60">
        <v>13881312.78999999</v>
      </c>
      <c r="D16" s="17">
        <f t="shared" si="4"/>
        <v>9.6263881601470008E-2</v>
      </c>
      <c r="E16" s="17">
        <f t="shared" si="0"/>
        <v>6.8483014311693527E-2</v>
      </c>
      <c r="F16" s="60">
        <v>15223880.334999982</v>
      </c>
      <c r="G16" s="17">
        <f t="shared" si="1"/>
        <v>9.8027841866598936E-2</v>
      </c>
      <c r="H16" s="17">
        <f t="shared" si="2"/>
        <v>6.868071682523505E-2</v>
      </c>
      <c r="I16" s="38">
        <f t="shared" si="3"/>
        <v>9.671762068261798E-2</v>
      </c>
      <c r="J16" s="4"/>
      <c r="K16" s="21"/>
      <c r="L16" s="21"/>
      <c r="M16" s="24"/>
      <c r="N16" s="46"/>
      <c r="O16" s="24"/>
      <c r="P16" s="20"/>
      <c r="Q16" s="51"/>
      <c r="R16" s="51"/>
      <c r="S16" s="51"/>
      <c r="T16" s="21"/>
      <c r="U16" s="51"/>
      <c r="V16" s="51"/>
      <c r="W16" s="51"/>
      <c r="X16" s="21"/>
      <c r="Y16" s="46"/>
      <c r="Z16" s="24"/>
      <c r="AA16" s="25"/>
      <c r="AB16" s="20"/>
      <c r="AC16" s="51"/>
      <c r="AD16" s="51"/>
      <c r="AE16" s="51"/>
      <c r="AF16" s="21"/>
      <c r="AG16" s="51"/>
      <c r="AH16" s="51"/>
      <c r="AI16" s="51"/>
      <c r="AJ16" s="21"/>
      <c r="AK16" s="46"/>
      <c r="AL16" s="24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4"/>
      <c r="BX16" s="4"/>
    </row>
    <row r="17" spans="2:76" ht="15.75" x14ac:dyDescent="0.3">
      <c r="B17" s="13" t="s">
        <v>15</v>
      </c>
      <c r="C17" s="60">
        <v>19657409.890000001</v>
      </c>
      <c r="D17" s="17">
        <f t="shared" si="4"/>
        <v>0.1363198572692437</v>
      </c>
      <c r="E17" s="17">
        <f t="shared" si="0"/>
        <v>9.697920529515687E-2</v>
      </c>
      <c r="F17" s="60">
        <v>19606942.560000002</v>
      </c>
      <c r="G17" s="17">
        <f t="shared" si="1"/>
        <v>0.12625074701489836</v>
      </c>
      <c r="H17" s="17">
        <f t="shared" si="2"/>
        <v>8.8454378262295422E-2</v>
      </c>
      <c r="I17" s="38">
        <f t="shared" si="3"/>
        <v>-2.5673438302607531E-3</v>
      </c>
      <c r="J17" s="4"/>
      <c r="K17" s="21"/>
      <c r="L17" s="21"/>
      <c r="M17" s="24"/>
      <c r="N17" s="46"/>
      <c r="O17" s="24"/>
      <c r="P17" s="20"/>
      <c r="Q17" s="51"/>
      <c r="R17" s="51"/>
      <c r="S17" s="51"/>
      <c r="T17" s="21"/>
      <c r="U17" s="51"/>
      <c r="V17" s="51"/>
      <c r="W17" s="51"/>
      <c r="X17" s="21"/>
      <c r="Y17" s="46"/>
      <c r="Z17" s="24"/>
      <c r="AA17" s="25"/>
      <c r="AB17" s="20"/>
      <c r="AC17" s="51"/>
      <c r="AD17" s="51"/>
      <c r="AE17" s="51"/>
      <c r="AF17" s="21"/>
      <c r="AG17" s="51"/>
      <c r="AH17" s="51"/>
      <c r="AI17" s="51"/>
      <c r="AJ17" s="21"/>
      <c r="AK17" s="46"/>
      <c r="AL17" s="24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4"/>
      <c r="BX17" s="4"/>
    </row>
    <row r="18" spans="2:76" ht="15.75" x14ac:dyDescent="0.3">
      <c r="B18" s="13" t="s">
        <v>16</v>
      </c>
      <c r="C18" s="60">
        <v>7732763.2100000009</v>
      </c>
      <c r="D18" s="17">
        <f t="shared" si="4"/>
        <v>5.3625029084849528E-2</v>
      </c>
      <c r="E18" s="17">
        <f t="shared" si="0"/>
        <v>3.8149340886609873E-2</v>
      </c>
      <c r="F18" s="60">
        <v>6907421.9100000011</v>
      </c>
      <c r="G18" s="17">
        <f t="shared" si="1"/>
        <v>4.4477468805548238E-2</v>
      </c>
      <c r="H18" s="17">
        <f t="shared" si="2"/>
        <v>3.1162008486263815E-2</v>
      </c>
      <c r="I18" s="38">
        <f t="shared" si="3"/>
        <v>-0.10673303676655575</v>
      </c>
      <c r="J18" s="4"/>
      <c r="K18" s="21"/>
      <c r="L18" s="21"/>
      <c r="M18" s="24"/>
      <c r="N18" s="46"/>
      <c r="O18" s="24"/>
      <c r="P18" s="20"/>
      <c r="Q18" s="51"/>
      <c r="R18" s="51"/>
      <c r="S18" s="51"/>
      <c r="T18" s="21"/>
      <c r="U18" s="51"/>
      <c r="V18" s="51"/>
      <c r="W18" s="51"/>
      <c r="X18" s="21"/>
      <c r="Y18" s="46"/>
      <c r="Z18" s="24"/>
      <c r="AA18" s="25"/>
      <c r="AB18" s="20"/>
      <c r="AC18" s="51"/>
      <c r="AD18" s="51"/>
      <c r="AE18" s="51"/>
      <c r="AF18" s="21"/>
      <c r="AG18" s="51"/>
      <c r="AH18" s="51"/>
      <c r="AI18" s="51"/>
      <c r="AJ18" s="21"/>
      <c r="AK18" s="46"/>
      <c r="AL18" s="24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4"/>
      <c r="BX18" s="4"/>
    </row>
    <row r="19" spans="2:76" ht="15.75" x14ac:dyDescent="0.3">
      <c r="B19" s="13" t="s">
        <v>17</v>
      </c>
      <c r="C19" s="60">
        <v>6211363.2100000009</v>
      </c>
      <c r="D19" s="17">
        <f t="shared" si="4"/>
        <v>4.3074451363268158E-2</v>
      </c>
      <c r="E19" s="17">
        <f t="shared" si="0"/>
        <v>3.0643562467088315E-2</v>
      </c>
      <c r="F19" s="60">
        <v>5932007.0499999998</v>
      </c>
      <c r="G19" s="17">
        <f t="shared" si="1"/>
        <v>3.8196690741982946E-2</v>
      </c>
      <c r="H19" s="17">
        <f t="shared" si="2"/>
        <v>2.676154091080803E-2</v>
      </c>
      <c r="I19" s="38">
        <f t="shared" si="3"/>
        <v>-4.4975016039997609E-2</v>
      </c>
      <c r="J19" s="4"/>
      <c r="K19" s="21"/>
      <c r="L19" s="21"/>
      <c r="M19" s="24"/>
      <c r="N19" s="46"/>
      <c r="O19" s="24"/>
      <c r="P19" s="20"/>
      <c r="Q19" s="51"/>
      <c r="R19" s="51"/>
      <c r="S19" s="51"/>
      <c r="T19" s="21"/>
      <c r="U19" s="51"/>
      <c r="V19" s="51"/>
      <c r="W19" s="51"/>
      <c r="X19" s="21"/>
      <c r="Y19" s="46"/>
      <c r="Z19" s="24"/>
      <c r="AA19" s="25"/>
      <c r="AB19" s="20"/>
      <c r="AC19" s="51"/>
      <c r="AD19" s="51"/>
      <c r="AE19" s="51"/>
      <c r="AF19" s="21"/>
      <c r="AG19" s="51"/>
      <c r="AH19" s="51"/>
      <c r="AI19" s="51"/>
      <c r="AJ19" s="21"/>
      <c r="AK19" s="46"/>
      <c r="AL19" s="24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4"/>
      <c r="BX19" s="4"/>
    </row>
    <row r="20" spans="2:76" s="5" customFormat="1" ht="30" customHeight="1" x14ac:dyDescent="0.25">
      <c r="B20" s="39" t="s">
        <v>5</v>
      </c>
      <c r="C20" s="61">
        <f>SUM(C7:C19)</f>
        <v>144200634.32999998</v>
      </c>
      <c r="D20" s="40">
        <f>SUM(D7:D19)</f>
        <v>0.99999999999999989</v>
      </c>
      <c r="E20" s="41">
        <f t="shared" si="0"/>
        <v>0.71140923441266823</v>
      </c>
      <c r="F20" s="61">
        <f>SUM(F7:F19)</f>
        <v>155301596.41499993</v>
      </c>
      <c r="G20" s="40">
        <f>SUM(G7:G19)</f>
        <v>1.0000000000000002</v>
      </c>
      <c r="H20" s="41">
        <f t="shared" si="2"/>
        <v>0.70062459315078174</v>
      </c>
      <c r="I20" s="42">
        <f t="shared" ref="I20" si="7">(F20-C20)/C20</f>
        <v>7.6982754871907436E-2</v>
      </c>
      <c r="J20" s="6"/>
      <c r="K20" s="21"/>
      <c r="L20" s="21"/>
      <c r="M20" s="24"/>
      <c r="N20" s="47"/>
      <c r="O20" s="47"/>
      <c r="P20" s="30"/>
      <c r="Q20" s="30"/>
      <c r="R20" s="30"/>
      <c r="S20" s="30"/>
      <c r="T20" s="30"/>
      <c r="U20" s="31"/>
      <c r="V20" s="30"/>
      <c r="W20" s="52"/>
      <c r="X20" s="52"/>
      <c r="Y20" s="45"/>
      <c r="Z20" s="53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5"/>
      <c r="AL20" s="47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6"/>
      <c r="BX20" s="6"/>
    </row>
    <row r="21" spans="2:76" x14ac:dyDescent="0.25">
      <c r="B21" s="67" t="s">
        <v>7</v>
      </c>
      <c r="C21" s="68"/>
      <c r="D21" s="68"/>
      <c r="E21" s="68"/>
      <c r="F21" s="68"/>
      <c r="G21" s="68"/>
      <c r="H21" s="68"/>
      <c r="I21" s="69"/>
      <c r="J21" s="7"/>
      <c r="K21" s="54"/>
      <c r="L21" s="25"/>
      <c r="M21" s="24"/>
      <c r="N21" s="25"/>
      <c r="O21" s="25"/>
      <c r="P21" s="34"/>
      <c r="Q21" s="34"/>
      <c r="R21" s="34"/>
      <c r="S21" s="34"/>
      <c r="T21" s="34"/>
      <c r="U21" s="34"/>
      <c r="V21" s="34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</row>
    <row r="22" spans="2:76" x14ac:dyDescent="0.25">
      <c r="B22" s="59" t="s">
        <v>27</v>
      </c>
      <c r="C22" s="60">
        <v>3738883.27</v>
      </c>
      <c r="D22" s="17">
        <f>C22/C$36</f>
        <v>6.3916326057302117E-2</v>
      </c>
      <c r="E22" s="17">
        <f>C22/C$37</f>
        <v>1.8445661470406334E-2</v>
      </c>
      <c r="F22" s="60">
        <v>4425268.78</v>
      </c>
      <c r="G22" s="17">
        <f>F22/F$36</f>
        <v>6.6685742413601576E-2</v>
      </c>
      <c r="H22" s="17">
        <f>F22/F$37</f>
        <v>1.9964071266114148E-2</v>
      </c>
      <c r="I22" s="38">
        <f t="shared" ref="I22:I35" si="8">(F22-C22)/C22</f>
        <v>0.18358035285760613</v>
      </c>
      <c r="J22" s="8" t="s">
        <v>0</v>
      </c>
      <c r="K22" s="50"/>
      <c r="L22" s="50"/>
      <c r="M22" s="25"/>
      <c r="N22" s="25"/>
      <c r="O22" s="25"/>
      <c r="P22" s="35"/>
      <c r="Q22" s="36"/>
      <c r="R22" s="36"/>
      <c r="S22" s="32"/>
      <c r="T22" s="33"/>
      <c r="U22" s="29"/>
      <c r="V22" s="34"/>
      <c r="W22" s="51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</row>
    <row r="23" spans="2:76" x14ac:dyDescent="0.25">
      <c r="B23" s="59" t="s">
        <v>37</v>
      </c>
      <c r="C23" s="60">
        <v>2649357.1</v>
      </c>
      <c r="D23" s="17">
        <f t="shared" ref="D23:D35" si="9">C23/C$36</f>
        <v>4.5290842216057836E-2</v>
      </c>
      <c r="E23" s="17">
        <f t="shared" ref="E23:E35" si="10">C23/C$37</f>
        <v>1.3070518829227173E-2</v>
      </c>
      <c r="F23" s="60">
        <v>5504958.7299999995</v>
      </c>
      <c r="G23" s="17">
        <f t="shared" ref="G23:G35" si="11">F23/F$36</f>
        <v>8.2955923835723977E-2</v>
      </c>
      <c r="H23" s="17">
        <f t="shared" ref="H23:H35" si="12">F23/F$37</f>
        <v>2.4834963448872639E-2</v>
      </c>
      <c r="I23" s="38">
        <f t="shared" si="8"/>
        <v>1.077847010506813</v>
      </c>
      <c r="K23" s="50"/>
      <c r="L23" s="50"/>
      <c r="M23" s="25"/>
      <c r="N23" s="25"/>
      <c r="O23" s="25"/>
      <c r="P23" s="35"/>
      <c r="Q23" s="36"/>
      <c r="R23" s="36"/>
      <c r="S23" s="32"/>
      <c r="T23" s="33"/>
      <c r="U23" s="29"/>
      <c r="V23" s="34"/>
      <c r="W23" s="51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</row>
    <row r="24" spans="2:76" x14ac:dyDescent="0.25">
      <c r="B24" s="59" t="s">
        <v>28</v>
      </c>
      <c r="C24" s="60">
        <v>4741195.68</v>
      </c>
      <c r="D24" s="17">
        <f t="shared" si="9"/>
        <v>8.1050887952528183E-2</v>
      </c>
      <c r="E24" s="17">
        <f t="shared" si="10"/>
        <v>2.3390537805753148E-2</v>
      </c>
      <c r="F24" s="60">
        <v>5134668.57</v>
      </c>
      <c r="G24" s="17">
        <f t="shared" si="11"/>
        <v>7.7375907015129586E-2</v>
      </c>
      <c r="H24" s="17">
        <f t="shared" si="12"/>
        <v>2.3164443642981709E-2</v>
      </c>
      <c r="I24" s="38">
        <f t="shared" si="8"/>
        <v>8.299022368129734E-2</v>
      </c>
      <c r="K24" s="50"/>
      <c r="L24" s="50"/>
      <c r="M24" s="25"/>
      <c r="N24" s="25"/>
      <c r="O24" s="25"/>
      <c r="P24" s="35"/>
      <c r="Q24" s="36"/>
      <c r="R24" s="36"/>
      <c r="S24" s="32"/>
      <c r="T24" s="33"/>
      <c r="U24" s="29"/>
      <c r="V24" s="34"/>
      <c r="W24" s="51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</row>
    <row r="25" spans="2:76" x14ac:dyDescent="0.25">
      <c r="B25" s="59" t="s">
        <v>18</v>
      </c>
      <c r="C25" s="60">
        <v>8269437.4800000004</v>
      </c>
      <c r="D25" s="17">
        <f t="shared" si="9"/>
        <v>0.14136629151360341</v>
      </c>
      <c r="E25" s="17">
        <f t="shared" si="10"/>
        <v>4.0797006296152717E-2</v>
      </c>
      <c r="F25" s="60">
        <v>8575861.0500000007</v>
      </c>
      <c r="G25" s="17">
        <f t="shared" si="11"/>
        <v>0.12923229963788521</v>
      </c>
      <c r="H25" s="17">
        <f t="shared" si="12"/>
        <v>3.8688972282151984E-2</v>
      </c>
      <c r="I25" s="38">
        <f t="shared" si="8"/>
        <v>3.7054947297334218E-2</v>
      </c>
      <c r="K25" s="50"/>
      <c r="L25" s="50"/>
      <c r="M25" s="25"/>
      <c r="N25" s="25"/>
      <c r="O25" s="25"/>
      <c r="P25" s="35"/>
      <c r="Q25" s="36"/>
      <c r="R25" s="36"/>
      <c r="S25" s="32"/>
      <c r="T25" s="33"/>
      <c r="U25" s="29"/>
      <c r="V25" s="34"/>
      <c r="W25" s="51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</row>
    <row r="26" spans="2:76" x14ac:dyDescent="0.25">
      <c r="B26" s="59" t="s">
        <v>19</v>
      </c>
      <c r="C26" s="60">
        <v>6687933.4199999999</v>
      </c>
      <c r="D26" s="17">
        <f t="shared" si="9"/>
        <v>0.11433043030579761</v>
      </c>
      <c r="E26" s="17">
        <f t="shared" si="10"/>
        <v>3.2994706411879196E-2</v>
      </c>
      <c r="F26" s="60">
        <v>7528907.54</v>
      </c>
      <c r="G26" s="17">
        <f t="shared" si="11"/>
        <v>0.11345543374390531</v>
      </c>
      <c r="H26" s="17">
        <f t="shared" si="12"/>
        <v>3.3965766636336187E-2</v>
      </c>
      <c r="I26" s="38">
        <f t="shared" si="8"/>
        <v>0.12574498984770099</v>
      </c>
      <c r="K26" s="50"/>
      <c r="L26" s="50"/>
      <c r="M26" s="25"/>
      <c r="N26" s="25"/>
      <c r="O26" s="25"/>
      <c r="P26" s="35"/>
      <c r="Q26" s="36"/>
      <c r="R26" s="36"/>
      <c r="S26" s="32"/>
      <c r="T26" s="33"/>
      <c r="U26" s="29"/>
      <c r="V26" s="34"/>
      <c r="W26" s="51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</row>
    <row r="27" spans="2:76" x14ac:dyDescent="0.25">
      <c r="B27" s="59" t="s">
        <v>38</v>
      </c>
      <c r="C27" s="62">
        <v>968517.26</v>
      </c>
      <c r="D27" s="17">
        <f t="shared" ref="D27" si="13">C27/C$36</f>
        <v>1.6556832752439701E-2</v>
      </c>
      <c r="E27" s="17">
        <f t="shared" ref="E27" si="14">C27/C$37</f>
        <v>4.7781490397279811E-3</v>
      </c>
      <c r="F27" s="60">
        <v>2476744.3199999998</v>
      </c>
      <c r="G27" s="17">
        <f t="shared" ref="G27" si="15">F27/F$36</f>
        <v>3.7322825337599216E-2</v>
      </c>
      <c r="H27" s="17">
        <f t="shared" ref="H27" si="16">F27/F$37</f>
        <v>1.1173536020206081E-2</v>
      </c>
      <c r="I27" s="38" t="s">
        <v>32</v>
      </c>
      <c r="K27" s="50"/>
      <c r="L27" s="50"/>
      <c r="M27" s="25"/>
      <c r="N27" s="25"/>
      <c r="O27" s="25"/>
      <c r="P27" s="35"/>
      <c r="Q27" s="36"/>
      <c r="R27" s="36"/>
      <c r="S27" s="32"/>
      <c r="T27" s="33"/>
      <c r="U27" s="29"/>
      <c r="V27" s="34"/>
      <c r="W27" s="51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</row>
    <row r="28" spans="2:76" x14ac:dyDescent="0.25">
      <c r="B28" s="59" t="s">
        <v>20</v>
      </c>
      <c r="C28" s="60">
        <v>4643690.18</v>
      </c>
      <c r="D28" s="17">
        <f t="shared" si="9"/>
        <v>7.938402839037334E-2</v>
      </c>
      <c r="E28" s="17">
        <f t="shared" si="10"/>
        <v>2.2909497528584316E-2</v>
      </c>
      <c r="F28" s="60">
        <v>4873036.3</v>
      </c>
      <c r="G28" s="17">
        <f t="shared" si="11"/>
        <v>7.3433289508333555E-2</v>
      </c>
      <c r="H28" s="17">
        <f t="shared" si="12"/>
        <v>2.1984120922833798E-2</v>
      </c>
      <c r="I28" s="38">
        <f t="shared" si="8"/>
        <v>4.938876434689278E-2</v>
      </c>
      <c r="K28" s="50"/>
      <c r="L28" s="50"/>
      <c r="M28" s="25"/>
      <c r="N28" s="25"/>
      <c r="O28" s="25"/>
      <c r="P28" s="35"/>
      <c r="Q28" s="36"/>
      <c r="R28" s="36"/>
      <c r="S28" s="32"/>
      <c r="T28" s="33"/>
      <c r="U28" s="29"/>
      <c r="V28" s="34"/>
      <c r="W28" s="51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</row>
    <row r="29" spans="2:76" x14ac:dyDescent="0.25">
      <c r="B29" s="59" t="s">
        <v>21</v>
      </c>
      <c r="C29" s="60">
        <v>2598454.42</v>
      </c>
      <c r="D29" s="17">
        <f t="shared" si="9"/>
        <v>4.4420659314608091E-2</v>
      </c>
      <c r="E29" s="17">
        <f t="shared" si="10"/>
        <v>1.2819392079496785E-2</v>
      </c>
      <c r="F29" s="60">
        <v>181571.02</v>
      </c>
      <c r="G29" s="17">
        <f t="shared" si="11"/>
        <v>2.7361497959667203E-3</v>
      </c>
      <c r="H29" s="17">
        <f t="shared" si="12"/>
        <v>8.1913595836794275E-4</v>
      </c>
      <c r="I29" s="38">
        <f t="shared" si="8"/>
        <v>-0.93012345392612272</v>
      </c>
      <c r="K29" s="50"/>
      <c r="L29" s="50"/>
      <c r="M29" s="25"/>
      <c r="N29" s="25"/>
      <c r="O29" s="25"/>
      <c r="P29" s="35"/>
      <c r="Q29" s="36"/>
      <c r="R29" s="36"/>
      <c r="S29" s="32"/>
      <c r="T29" s="33"/>
      <c r="U29" s="29"/>
      <c r="V29" s="34"/>
      <c r="W29" s="51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</row>
    <row r="30" spans="2:76" x14ac:dyDescent="0.25">
      <c r="B30" s="59" t="s">
        <v>22</v>
      </c>
      <c r="C30" s="60">
        <v>2701180.96</v>
      </c>
      <c r="D30" s="17">
        <f t="shared" si="9"/>
        <v>4.617677271832462E-2</v>
      </c>
      <c r="E30" s="17">
        <f t="shared" si="10"/>
        <v>1.3326190191133513E-2</v>
      </c>
      <c r="F30" s="60">
        <v>2655698.9700000002</v>
      </c>
      <c r="G30" s="17">
        <f t="shared" si="11"/>
        <v>4.0019548245719669E-2</v>
      </c>
      <c r="H30" s="17">
        <f t="shared" si="12"/>
        <v>1.198086853798425E-2</v>
      </c>
      <c r="I30" s="38">
        <f t="shared" si="8"/>
        <v>-1.6837816745161625E-2</v>
      </c>
      <c r="K30" s="50"/>
      <c r="L30" s="50"/>
      <c r="M30" s="25"/>
      <c r="N30" s="25"/>
      <c r="O30" s="25"/>
      <c r="P30" s="35"/>
      <c r="Q30" s="36"/>
      <c r="R30" s="36"/>
      <c r="S30" s="32"/>
      <c r="T30" s="33"/>
      <c r="U30" s="29"/>
      <c r="V30" s="34"/>
      <c r="W30" s="51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</row>
    <row r="31" spans="2:76" x14ac:dyDescent="0.25">
      <c r="B31" s="59" t="s">
        <v>23</v>
      </c>
      <c r="C31" s="60">
        <v>4745975.9000000004</v>
      </c>
      <c r="D31" s="17">
        <f t="shared" si="9"/>
        <v>8.1132605962447674E-2</v>
      </c>
      <c r="E31" s="17">
        <f t="shared" si="10"/>
        <v>2.3414120868798089E-2</v>
      </c>
      <c r="F31" s="60">
        <v>5133456.6900000004</v>
      </c>
      <c r="G31" s="17">
        <f t="shared" si="11"/>
        <v>7.7357644821004462E-2</v>
      </c>
      <c r="H31" s="17">
        <f t="shared" si="12"/>
        <v>2.3158976391185544E-2</v>
      </c>
      <c r="I31" s="38">
        <f t="shared" si="8"/>
        <v>8.1644070295426488E-2</v>
      </c>
      <c r="K31" s="50"/>
      <c r="L31" s="50"/>
      <c r="M31" s="25"/>
      <c r="N31" s="25"/>
      <c r="O31" s="25"/>
      <c r="P31" s="35"/>
      <c r="Q31" s="36"/>
      <c r="R31" s="36"/>
      <c r="S31" s="32"/>
      <c r="T31" s="33"/>
      <c r="U31" s="29"/>
      <c r="V31" s="34"/>
      <c r="W31" s="51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</row>
    <row r="32" spans="2:76" x14ac:dyDescent="0.25">
      <c r="B32" s="59" t="s">
        <v>31</v>
      </c>
      <c r="C32" s="60">
        <v>2415125.46</v>
      </c>
      <c r="D32" s="17">
        <f t="shared" si="9"/>
        <v>4.1286645028276517E-2</v>
      </c>
      <c r="E32" s="17">
        <f t="shared" si="10"/>
        <v>1.1914944497242723E-2</v>
      </c>
      <c r="F32" s="60">
        <v>2450037.61</v>
      </c>
      <c r="G32" s="17">
        <f t="shared" si="11"/>
        <v>3.6920373673685877E-2</v>
      </c>
      <c r="H32" s="17">
        <f t="shared" si="12"/>
        <v>1.1053051889584879E-2</v>
      </c>
      <c r="I32" s="38">
        <f t="shared" si="8"/>
        <v>1.4455625837342589E-2</v>
      </c>
      <c r="K32" s="50"/>
      <c r="L32" s="50"/>
      <c r="M32" s="25"/>
      <c r="N32" s="25"/>
      <c r="O32" s="25"/>
      <c r="P32" s="35"/>
      <c r="Q32" s="36"/>
      <c r="R32" s="36"/>
      <c r="S32" s="32"/>
      <c r="T32" s="33"/>
      <c r="U32" s="29"/>
      <c r="V32" s="34"/>
      <c r="W32" s="51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</row>
    <row r="33" spans="2:74" x14ac:dyDescent="0.25">
      <c r="B33" s="59" t="s">
        <v>39</v>
      </c>
      <c r="C33" s="60" t="s">
        <v>32</v>
      </c>
      <c r="D33" s="28" t="s">
        <v>32</v>
      </c>
      <c r="E33" s="28" t="s">
        <v>32</v>
      </c>
      <c r="F33" s="60">
        <v>931233.12899999996</v>
      </c>
      <c r="G33" s="17">
        <f t="shared" ref="G33" si="17">F33/F$36</f>
        <v>1.4033039721376246E-2</v>
      </c>
      <c r="H33" s="17">
        <f t="shared" ref="H33" si="18">F33/F$37</f>
        <v>4.2011469759182553E-3</v>
      </c>
      <c r="I33" s="38" t="s">
        <v>32</v>
      </c>
      <c r="K33" s="50"/>
      <c r="L33" s="50"/>
      <c r="M33" s="25"/>
      <c r="N33" s="25"/>
      <c r="O33" s="25"/>
      <c r="P33" s="35"/>
      <c r="Q33" s="36"/>
      <c r="R33" s="36"/>
      <c r="S33" s="32"/>
      <c r="T33" s="33"/>
      <c r="U33" s="29"/>
      <c r="V33" s="34"/>
      <c r="W33" s="51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</row>
    <row r="34" spans="2:74" ht="15" customHeight="1" x14ac:dyDescent="0.25">
      <c r="B34" s="59" t="s">
        <v>24</v>
      </c>
      <c r="C34" s="60">
        <v>3371893.53</v>
      </c>
      <c r="D34" s="17">
        <f t="shared" si="9"/>
        <v>5.7642625011394749E-2</v>
      </c>
      <c r="E34" s="17">
        <f t="shared" si="10"/>
        <v>1.6635129282501885E-2</v>
      </c>
      <c r="F34" s="60">
        <v>3568181.98</v>
      </c>
      <c r="G34" s="17">
        <f t="shared" si="11"/>
        <v>5.377003663111618E-2</v>
      </c>
      <c r="H34" s="17">
        <f t="shared" si="12"/>
        <v>1.6097426592737784E-2</v>
      </c>
      <c r="I34" s="38">
        <f t="shared" si="8"/>
        <v>5.8213122168184299E-2</v>
      </c>
      <c r="K34" s="50"/>
      <c r="L34" s="50"/>
      <c r="M34" s="25"/>
      <c r="N34" s="25"/>
      <c r="O34" s="25"/>
      <c r="P34" s="35"/>
      <c r="Q34" s="36"/>
      <c r="R34" s="36"/>
      <c r="S34" s="32"/>
      <c r="T34" s="33"/>
      <c r="U34" s="29"/>
      <c r="V34" s="34"/>
      <c r="W34" s="51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</row>
    <row r="35" spans="2:74" x14ac:dyDescent="0.25">
      <c r="B35" s="59" t="s">
        <v>35</v>
      </c>
      <c r="C35" s="60">
        <v>10964885.109999999</v>
      </c>
      <c r="D35" s="17">
        <f t="shared" si="9"/>
        <v>0.18744505277684609</v>
      </c>
      <c r="E35" s="17">
        <f t="shared" si="10"/>
        <v>5.4094911286427808E-2</v>
      </c>
      <c r="F35" s="60">
        <v>12920419</v>
      </c>
      <c r="G35" s="17">
        <f t="shared" si="11"/>
        <v>0.19470178561895252</v>
      </c>
      <c r="H35" s="17">
        <f t="shared" si="12"/>
        <v>5.8288926283943207E-2</v>
      </c>
      <c r="I35" s="38">
        <f t="shared" si="8"/>
        <v>0.17834513270153185</v>
      </c>
      <c r="K35" s="50"/>
      <c r="L35" s="50"/>
      <c r="M35" s="25"/>
      <c r="N35" s="25"/>
      <c r="O35" s="25"/>
      <c r="P35" s="34"/>
      <c r="Q35" s="34"/>
      <c r="R35" s="34"/>
      <c r="S35" s="34"/>
      <c r="T35" s="34"/>
      <c r="U35" s="37"/>
      <c r="V35" s="34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</row>
    <row r="36" spans="2:74" s="5" customFormat="1" ht="30" x14ac:dyDescent="0.25">
      <c r="B36" s="39" t="s">
        <v>6</v>
      </c>
      <c r="C36" s="61">
        <f>SUM(C22:C35)</f>
        <v>58496529.770000003</v>
      </c>
      <c r="D36" s="40">
        <f>SUM(D22:D35)</f>
        <v>1</v>
      </c>
      <c r="E36" s="41">
        <f t="shared" ref="E36" si="19">C36/C$37</f>
        <v>0.28859076558733171</v>
      </c>
      <c r="F36" s="61">
        <f>SUM(F22:F35)</f>
        <v>66360043.688999996</v>
      </c>
      <c r="G36" s="40">
        <f>SUM(G22:G35)</f>
        <v>1</v>
      </c>
      <c r="H36" s="41">
        <f t="shared" ref="H36" si="20">F36/F$37</f>
        <v>0.29937540684921837</v>
      </c>
      <c r="I36" s="42">
        <f t="shared" ref="I36" si="21">(F36-C36)/C36</f>
        <v>0.13442701558397063</v>
      </c>
      <c r="K36" s="55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</row>
    <row r="37" spans="2:74" s="9" customFormat="1" ht="16.5" thickBot="1" x14ac:dyDescent="0.3">
      <c r="B37" s="43" t="s">
        <v>8</v>
      </c>
      <c r="C37" s="63">
        <f>C20+C36</f>
        <v>202697164.09999999</v>
      </c>
      <c r="D37" s="18"/>
      <c r="E37" s="19">
        <f>E20+E36</f>
        <v>1</v>
      </c>
      <c r="F37" s="63">
        <f>F20+F36</f>
        <v>221661640.10399991</v>
      </c>
      <c r="G37" s="18"/>
      <c r="H37" s="19">
        <f>H20+H36</f>
        <v>1</v>
      </c>
      <c r="I37" s="44">
        <f>(F37-C37)/C37</f>
        <v>9.3560638049399916E-2</v>
      </c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</row>
    <row r="38" spans="2:74" x14ac:dyDescent="0.25"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</row>
    <row r="39" spans="2:74" x14ac:dyDescent="0.25">
      <c r="B39" s="15" t="s">
        <v>42</v>
      </c>
      <c r="C39" s="12"/>
      <c r="D39" s="12"/>
      <c r="E39" s="12"/>
      <c r="F39" s="12"/>
      <c r="G39" s="12"/>
      <c r="H39" s="12"/>
      <c r="I39" s="12"/>
      <c r="J39" s="12"/>
      <c r="K39" s="57"/>
      <c r="L39" s="57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</row>
    <row r="40" spans="2:74" ht="15" customHeight="1" x14ac:dyDescent="0.25"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</row>
    <row r="41" spans="2:74" x14ac:dyDescent="0.25">
      <c r="B41" s="15" t="s">
        <v>43</v>
      </c>
      <c r="F41" s="14"/>
      <c r="G41" s="4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</row>
    <row r="42" spans="2:74" x14ac:dyDescent="0.25"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</row>
    <row r="43" spans="2:74" x14ac:dyDescent="0.25">
      <c r="B43" s="15" t="s">
        <v>44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</row>
    <row r="44" spans="2:74" x14ac:dyDescent="0.25">
      <c r="B44" s="1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</row>
    <row r="45" spans="2:74" x14ac:dyDescent="0.25">
      <c r="B45" s="15" t="s">
        <v>47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</row>
    <row r="46" spans="2:74" ht="15.75" x14ac:dyDescent="0.3">
      <c r="B46" s="15"/>
      <c r="C46" s="21"/>
      <c r="D46" s="21"/>
      <c r="E46" s="22"/>
      <c r="F46" s="23"/>
      <c r="G46" s="24"/>
      <c r="H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</row>
    <row r="47" spans="2:74" ht="15.75" x14ac:dyDescent="0.3">
      <c r="B47" s="15" t="s">
        <v>45</v>
      </c>
      <c r="C47" s="21"/>
      <c r="D47" s="21"/>
      <c r="E47" s="22"/>
      <c r="F47" s="23"/>
      <c r="G47" s="24"/>
      <c r="H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</row>
    <row r="48" spans="2:74" ht="15.75" x14ac:dyDescent="0.3">
      <c r="B48" s="15"/>
      <c r="C48" s="21"/>
      <c r="D48" s="21"/>
      <c r="E48" s="22"/>
      <c r="F48" s="23"/>
      <c r="G48" s="24"/>
      <c r="H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</row>
    <row r="49" spans="2:74" ht="15.75" x14ac:dyDescent="0.3">
      <c r="B49" s="15" t="s">
        <v>46</v>
      </c>
      <c r="C49" s="21"/>
      <c r="D49" s="21"/>
      <c r="E49" s="22"/>
      <c r="F49" s="23"/>
      <c r="G49" s="24"/>
      <c r="H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</row>
    <row r="50" spans="2:74" ht="15.75" x14ac:dyDescent="0.3">
      <c r="B50" s="20"/>
      <c r="C50" s="21"/>
      <c r="D50" s="21"/>
      <c r="E50" s="22"/>
      <c r="F50" s="23"/>
      <c r="G50" s="24"/>
      <c r="H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</row>
    <row r="51" spans="2:74" ht="15.75" x14ac:dyDescent="0.3">
      <c r="B51" s="20"/>
      <c r="C51" s="21"/>
      <c r="D51" s="21"/>
      <c r="E51" s="22"/>
      <c r="F51" s="23"/>
      <c r="G51" s="24"/>
      <c r="H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</row>
    <row r="52" spans="2:74" ht="15.75" x14ac:dyDescent="0.3">
      <c r="B52" s="20"/>
      <c r="C52" s="21"/>
      <c r="D52" s="21"/>
      <c r="E52" s="22"/>
      <c r="F52" s="23"/>
      <c r="G52" s="24"/>
      <c r="H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</row>
    <row r="53" spans="2:74" ht="15.75" x14ac:dyDescent="0.3">
      <c r="B53" s="20"/>
      <c r="C53" s="21"/>
      <c r="D53" s="21"/>
      <c r="E53" s="22"/>
      <c r="F53" s="23"/>
      <c r="G53" s="24"/>
      <c r="H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</row>
    <row r="54" spans="2:74" ht="15.75" x14ac:dyDescent="0.3">
      <c r="B54" s="20"/>
      <c r="C54" s="21"/>
      <c r="D54" s="21"/>
      <c r="E54" s="22"/>
      <c r="F54" s="23"/>
      <c r="G54" s="24"/>
      <c r="H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</row>
    <row r="55" spans="2:74" ht="15.75" x14ac:dyDescent="0.3">
      <c r="B55" s="20"/>
      <c r="C55" s="21"/>
      <c r="D55" s="21"/>
      <c r="E55" s="22"/>
      <c r="F55" s="23"/>
      <c r="G55" s="24"/>
      <c r="H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</row>
    <row r="56" spans="2:74" ht="15.75" x14ac:dyDescent="0.3">
      <c r="B56" s="20"/>
      <c r="C56" s="21"/>
      <c r="D56" s="21"/>
      <c r="E56" s="22"/>
      <c r="F56" s="23"/>
      <c r="G56" s="24"/>
      <c r="H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</row>
    <row r="57" spans="2:74" ht="15.75" x14ac:dyDescent="0.3">
      <c r="B57" s="20"/>
      <c r="C57" s="21"/>
      <c r="D57" s="21"/>
      <c r="E57" s="22"/>
      <c r="F57" s="23"/>
      <c r="G57" s="24"/>
      <c r="H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</row>
    <row r="58" spans="2:74" x14ac:dyDescent="0.25">
      <c r="B58" s="25"/>
      <c r="C58" s="24"/>
      <c r="D58" s="24"/>
      <c r="E58" s="24"/>
      <c r="F58" s="26"/>
      <c r="G58" s="24"/>
      <c r="H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</row>
    <row r="59" spans="2:74" x14ac:dyDescent="0.25">
      <c r="B59" s="25"/>
      <c r="C59" s="25"/>
      <c r="D59" s="25"/>
      <c r="E59" s="25"/>
      <c r="F59" s="25"/>
      <c r="G59" s="25"/>
      <c r="H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</row>
    <row r="60" spans="2:74" x14ac:dyDescent="0.25">
      <c r="B60" s="25"/>
      <c r="C60" s="25"/>
      <c r="D60" s="25"/>
      <c r="E60" s="25"/>
      <c r="F60" s="25"/>
      <c r="G60" s="25"/>
      <c r="H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</row>
    <row r="61" spans="2:74" ht="16.5" x14ac:dyDescent="0.3">
      <c r="B61" s="27"/>
      <c r="C61" s="23"/>
      <c r="D61" s="25"/>
      <c r="E61" s="25"/>
      <c r="F61" s="25"/>
      <c r="G61" s="25"/>
      <c r="H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</row>
    <row r="62" spans="2:74" ht="16.5" x14ac:dyDescent="0.3">
      <c r="B62" s="27"/>
      <c r="C62" s="23"/>
      <c r="D62" s="25"/>
      <c r="E62" s="25"/>
      <c r="F62" s="25"/>
      <c r="G62" s="25"/>
      <c r="H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</row>
    <row r="63" spans="2:74" ht="16.5" x14ac:dyDescent="0.3">
      <c r="B63" s="27"/>
      <c r="C63" s="23"/>
      <c r="D63" s="25"/>
      <c r="E63" s="25"/>
      <c r="F63" s="25"/>
      <c r="G63" s="25"/>
      <c r="H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</row>
    <row r="64" spans="2:74" ht="16.5" x14ac:dyDescent="0.3">
      <c r="B64" s="27"/>
      <c r="C64" s="23"/>
      <c r="D64" s="25"/>
      <c r="E64" s="25"/>
      <c r="F64" s="25"/>
      <c r="G64" s="25"/>
      <c r="H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</row>
    <row r="65" spans="2:74" ht="16.5" x14ac:dyDescent="0.3">
      <c r="B65" s="27"/>
      <c r="C65" s="23"/>
      <c r="D65" s="25"/>
      <c r="E65" s="25"/>
      <c r="F65" s="25"/>
      <c r="G65" s="25"/>
      <c r="H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</row>
    <row r="66" spans="2:74" ht="16.5" x14ac:dyDescent="0.3">
      <c r="B66" s="27"/>
      <c r="C66" s="23"/>
      <c r="D66" s="25"/>
      <c r="E66" s="25"/>
      <c r="F66" s="25"/>
      <c r="G66" s="25"/>
      <c r="H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</row>
    <row r="67" spans="2:74" ht="16.5" x14ac:dyDescent="0.3">
      <c r="B67" s="27"/>
      <c r="C67" s="23"/>
      <c r="D67" s="25"/>
      <c r="E67" s="25"/>
      <c r="F67" s="25"/>
      <c r="G67" s="25"/>
      <c r="H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</row>
    <row r="68" spans="2:74" ht="16.5" x14ac:dyDescent="0.3">
      <c r="B68" s="27"/>
      <c r="C68" s="23"/>
      <c r="D68" s="25"/>
      <c r="E68" s="25"/>
      <c r="F68" s="25"/>
      <c r="G68" s="25"/>
      <c r="H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</row>
    <row r="69" spans="2:74" ht="16.5" x14ac:dyDescent="0.3">
      <c r="B69" s="27"/>
      <c r="C69" s="23"/>
      <c r="D69" s="25"/>
      <c r="E69" s="25"/>
      <c r="F69" s="25"/>
      <c r="G69" s="25"/>
      <c r="H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</row>
    <row r="70" spans="2:74" ht="16.5" x14ac:dyDescent="0.3">
      <c r="B70" s="27"/>
      <c r="C70" s="23"/>
      <c r="D70" s="25"/>
      <c r="E70" s="25"/>
      <c r="F70" s="25"/>
      <c r="G70" s="25"/>
      <c r="H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</row>
    <row r="71" spans="2:74" ht="16.5" x14ac:dyDescent="0.3">
      <c r="B71" s="27"/>
      <c r="C71" s="23"/>
      <c r="D71" s="25"/>
      <c r="E71" s="25"/>
      <c r="F71" s="25"/>
      <c r="G71" s="25"/>
      <c r="H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</row>
    <row r="72" spans="2:74" ht="16.5" x14ac:dyDescent="0.3">
      <c r="B72" s="27"/>
      <c r="C72" s="23"/>
      <c r="D72" s="25"/>
      <c r="E72" s="25"/>
      <c r="F72" s="25"/>
      <c r="G72" s="25"/>
      <c r="H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</row>
    <row r="73" spans="2:74" x14ac:dyDescent="0.25">
      <c r="B73" s="25"/>
      <c r="C73" s="25"/>
      <c r="D73" s="25"/>
      <c r="E73" s="25"/>
      <c r="F73" s="25"/>
      <c r="G73" s="25"/>
      <c r="H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</row>
    <row r="74" spans="2:74" x14ac:dyDescent="0.25"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</row>
    <row r="75" spans="2:74" x14ac:dyDescent="0.25"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</row>
    <row r="76" spans="2:74" x14ac:dyDescent="0.25"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</row>
    <row r="77" spans="2:74" x14ac:dyDescent="0.25"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</row>
    <row r="78" spans="2:74" x14ac:dyDescent="0.25"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</row>
    <row r="79" spans="2:74" x14ac:dyDescent="0.25"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</row>
    <row r="80" spans="2:74" x14ac:dyDescent="0.25"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</row>
    <row r="81" spans="11:74" x14ac:dyDescent="0.25"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</row>
    <row r="82" spans="11:74" x14ac:dyDescent="0.25"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</row>
    <row r="83" spans="11:74" x14ac:dyDescent="0.25"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</row>
    <row r="84" spans="11:74" x14ac:dyDescent="0.25"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</row>
    <row r="85" spans="11:74" x14ac:dyDescent="0.25"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</row>
    <row r="86" spans="11:74" x14ac:dyDescent="0.25"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</row>
    <row r="87" spans="11:74" x14ac:dyDescent="0.25"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</row>
    <row r="88" spans="11:74" x14ac:dyDescent="0.25"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</row>
    <row r="89" spans="11:74" x14ac:dyDescent="0.25"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</row>
    <row r="90" spans="11:74" x14ac:dyDescent="0.25"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</row>
    <row r="91" spans="11:74" x14ac:dyDescent="0.25"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</row>
    <row r="92" spans="11:74" x14ac:dyDescent="0.25"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</row>
    <row r="93" spans="11:74" x14ac:dyDescent="0.25"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</row>
    <row r="94" spans="11:74" x14ac:dyDescent="0.25"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</row>
    <row r="95" spans="11:74" x14ac:dyDescent="0.25"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</row>
    <row r="96" spans="11:74" x14ac:dyDescent="0.25"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</row>
    <row r="97" spans="11:74" x14ac:dyDescent="0.25"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</row>
    <row r="98" spans="11:74" x14ac:dyDescent="0.25"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</row>
    <row r="99" spans="11:74" x14ac:dyDescent="0.25"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</row>
    <row r="100" spans="11:74" x14ac:dyDescent="0.25"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</row>
    <row r="101" spans="11:74" x14ac:dyDescent="0.25"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</row>
    <row r="102" spans="11:74" x14ac:dyDescent="0.25"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</row>
    <row r="103" spans="11:74" x14ac:dyDescent="0.25"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</row>
    <row r="104" spans="11:74" x14ac:dyDescent="0.25"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</row>
    <row r="105" spans="11:74" x14ac:dyDescent="0.25"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</row>
    <row r="106" spans="11:74" x14ac:dyDescent="0.25"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</row>
    <row r="107" spans="11:74" x14ac:dyDescent="0.25"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</row>
    <row r="108" spans="11:74" x14ac:dyDescent="0.25"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</row>
    <row r="109" spans="11:74" x14ac:dyDescent="0.25"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</row>
    <row r="110" spans="11:74" x14ac:dyDescent="0.25"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</row>
    <row r="111" spans="11:74" x14ac:dyDescent="0.25"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</row>
    <row r="112" spans="11:74" x14ac:dyDescent="0.25"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</row>
    <row r="113" spans="11:74" x14ac:dyDescent="0.25"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</row>
    <row r="114" spans="11:74" x14ac:dyDescent="0.25"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</row>
    <row r="115" spans="11:74" x14ac:dyDescent="0.25"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</row>
    <row r="116" spans="11:74" x14ac:dyDescent="0.25"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</row>
    <row r="117" spans="11:74" x14ac:dyDescent="0.25"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dataValidations count="2">
    <dataValidation type="decimal" allowBlank="1" showInputMessage="1" showErrorMessage="1" errorTitle="Microsoft Excel" error="Neočekivana vrsta podatka!_x000a_Molimo unesite cijeli broj." sqref="S7:S19 U7:W19 W22:W34 S22:U34">
      <formula1>-100000000000</formula1>
      <formula2>100000000000</formula2>
    </dataValidation>
    <dataValidation type="decimal" allowBlank="1" showInputMessage="1" showErrorMessage="1" errorTitle="Microsoft Excel" error="Neočekivana vrsta podatka!_x000a_Mollimo unesite broj." sqref="Q7:R19 Q22:R34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65" orientation="landscape" r:id="rId1"/>
  <headerFooter>
    <oddHeader>&amp;LAgencija za osiguranje u BiH&amp;CStatistika tržišta osiguranja&amp;RMjesečno izvješće</oddHeader>
    <oddFooter>&amp;CU izvješće su uključeni podatci zaključno s 30.04.2017.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2020-02-14T15:19:59Z</dcterms:modified>
</cp:coreProperties>
</file>