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31" i="3" l="1"/>
  <c r="D30" i="3"/>
  <c r="D32" i="3"/>
  <c r="D6" i="3" l="1"/>
  <c r="D33" i="1"/>
  <c r="F33" i="2" l="1"/>
  <c r="F33" i="1"/>
  <c r="D33" i="2" l="1"/>
  <c r="N48" i="2" l="1"/>
  <c r="N49" i="2"/>
  <c r="N50" i="2"/>
  <c r="N51" i="2"/>
  <c r="N52" i="2"/>
  <c r="N53" i="2"/>
  <c r="K48" i="2"/>
  <c r="O48" i="2" s="1"/>
  <c r="K49" i="2"/>
  <c r="O49" i="2" s="1"/>
  <c r="K50" i="2"/>
  <c r="O50" i="2" s="1"/>
  <c r="K51" i="2"/>
  <c r="O51" i="2" s="1"/>
  <c r="K52" i="2"/>
  <c r="O52" i="2" s="1"/>
  <c r="K53" i="2"/>
  <c r="O53" i="2" s="1"/>
  <c r="O54" i="2" l="1"/>
  <c r="D14" i="3" l="1"/>
  <c r="D28" i="3" l="1"/>
  <c r="D25" i="3" l="1"/>
  <c r="D27" i="3"/>
  <c r="D26" i="3"/>
  <c r="D23" i="3"/>
  <c r="D29" i="3"/>
  <c r="D9" i="3"/>
  <c r="D18" i="3"/>
  <c r="D24" i="3"/>
  <c r="D15" i="3"/>
  <c r="D11" i="3"/>
  <c r="D22" i="3"/>
  <c r="D20" i="3"/>
  <c r="D17" i="3"/>
  <c r="D21" i="3"/>
  <c r="D13" i="3"/>
  <c r="D7" i="3"/>
  <c r="D19" i="3"/>
  <c r="D12" i="3"/>
  <c r="D10" i="3"/>
  <c r="D8" i="3"/>
  <c r="D16" i="3"/>
</calcChain>
</file>

<file path=xl/sharedStrings.xml><?xml version="1.0" encoding="utf-8"?>
<sst xmlns="http://schemas.openxmlformats.org/spreadsheetml/2006/main" count="134" uniqueCount="53">
  <si>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</si>
  <si>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</si>
  <si>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</si>
  <si>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</si>
  <si>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</si>
  <si>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</si>
  <si>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</si>
  <si>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</si>
  <si>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</si>
  <si>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</si>
  <si>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</si>
  <si>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</si>
  <si>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</si>
  <si>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</si>
  <si>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</si>
  <si>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</si>
  <si>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</si>
  <si>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</si>
  <si>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</si>
  <si>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</si>
  <si>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</si>
  <si>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</si>
  <si>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</si>
  <si>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</si>
  <si>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</si>
  <si>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</si>
  <si>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Osiguranje Garant d.d.</t>
  </si>
  <si>
    <t>-</t>
  </si>
  <si>
    <t>I K 2017.**</t>
  </si>
  <si>
    <t>I K 2016.*</t>
  </si>
  <si>
    <t>Central osiguranje d.d.***</t>
  </si>
  <si>
    <t>SAS - Super P osiguranje a.d.******</t>
  </si>
  <si>
    <t>Wiener osiguranje a.d.</t>
  </si>
  <si>
    <t>Euros osiguranje a.d.****</t>
  </si>
  <si>
    <t>Atos osiguranje a.d.***</t>
  </si>
  <si>
    <t>Central osiguranje d.d.****</t>
  </si>
  <si>
    <t>Euros osiguranje a.d.*****</t>
  </si>
  <si>
    <t>Central osiguranje d.d.*****</t>
  </si>
  <si>
    <t>Atos osiguranje a.d.****</t>
  </si>
  <si>
    <t>*Podatci se odnose na razdoblje od 01.01. do 31.03.2016. godine.</t>
  </si>
  <si>
    <t>**Podatci se odnose na razdoblje od 01.01. do 31.03.2017.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</si>
  <si>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</si>
  <si>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</si>
  <si>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</si>
  <si>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****Central osiguranje d.d. novo je osiguravajuće društvo koje je počelo s radom sredinom 2016. godine.</t>
  </si>
  <si>
    <t>****Euros osiguranje a.d. novo je osiguravajuće društvo koje je počelo s radom početkom 2016. godine.</t>
  </si>
  <si>
    <t>*****Central osiguranje d.d. novo je osiguravajuće društvo koje je počelo s radom sredinom 2016. godine.</t>
  </si>
  <si>
    <t>****U tijeku 2016. godine Bobar osiguranje a.d. promijenilo je naziv u Atos osiguranje a.d.</t>
  </si>
  <si>
    <t>***U tijeku 2016. godine Bobar osiguranje a.d. promijenilo je naziv u Atos osiguranje a.d.</t>
  </si>
  <si>
    <t>Osiguravajuće društvo</t>
  </si>
  <si>
    <t>Rangiranje osiguravajućih društava prema iznosu ukupne premije u prvom kvartalu 2017.</t>
  </si>
  <si>
    <t>Rangiranje osiguravajućih društava po iznosu isplaćenih šteta u prvom kvartalu 2017.</t>
  </si>
  <si>
    <t>Odnos između iznosa isplaćenih šteta i ukupne premije po osiguravajućim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</si>
</sst>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8"/>
      <name val="Bookman Old Style"/>
      <family val="1"/>
    </font>
    <font>
      <sz val="9"/>
      <color rgb="FF00B050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9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B05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9"/>
      <color rgb="FF00B0F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sz val="6"/>
      <color theme="1"/>
      <name val="Bookman Old Style"/>
      <family val="1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6" fillId="0" borderId="0"/>
    <xf numFmtId="0" fontId="18" fillId="0" borderId="0"/>
    <xf numFmtId="0" fontId="19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</cellStyleXfs>
  <cellXfs count="149">
    <xf numFmtId="0" fontId="0" fillId="0" borderId="0" xfId="0"/>
    <xf numFmtId="0" fontId="0" fillId="0" borderId="8" xfId="0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Border="1"/>
    <xf numFmtId="4" fontId="10" fillId="0" borderId="0" xfId="0" applyNumberFormat="1" applyFont="1" applyBorder="1"/>
    <xf numFmtId="4" fontId="0" fillId="0" borderId="0" xfId="0" applyNumberFormat="1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0" borderId="0" xfId="0" applyFont="1"/>
    <xf numFmtId="3" fontId="13" fillId="0" borderId="0" xfId="0" applyNumberFormat="1" applyFont="1"/>
    <xf numFmtId="3" fontId="14" fillId="0" borderId="0" xfId="0" applyNumberFormat="1" applyFont="1" applyFill="1" applyBorder="1" applyAlignment="1">
      <alignment wrapText="1"/>
    </xf>
    <xf numFmtId="3" fontId="15" fillId="0" borderId="0" xfId="0" applyNumberFormat="1" applyFont="1"/>
    <xf numFmtId="0" fontId="17" fillId="0" borderId="0" xfId="1" applyFont="1"/>
    <xf numFmtId="0" fontId="0" fillId="0" borderId="0" xfId="0" applyFont="1" applyBorder="1"/>
    <xf numFmtId="3" fontId="9" fillId="0" borderId="0" xfId="0" applyNumberFormat="1" applyFont="1"/>
    <xf numFmtId="3" fontId="0" fillId="0" borderId="0" xfId="0" applyNumberFormat="1"/>
    <xf numFmtId="3" fontId="4" fillId="2" borderId="18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3" fontId="4" fillId="2" borderId="20" xfId="0" applyNumberFormat="1" applyFont="1" applyFill="1" applyBorder="1"/>
    <xf numFmtId="2" fontId="0" fillId="0" borderId="0" xfId="0" applyNumberFormat="1"/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 applyBorder="1"/>
    <xf numFmtId="4" fontId="23" fillId="0" borderId="23" xfId="5" applyNumberFormat="1" applyFont="1" applyBorder="1" applyAlignment="1" applyProtection="1">
      <alignment horizontal="right"/>
    </xf>
    <xf numFmtId="4" fontId="0" fillId="0" borderId="0" xfId="0" applyNumberFormat="1"/>
    <xf numFmtId="4" fontId="9" fillId="0" borderId="0" xfId="0" applyNumberFormat="1" applyFont="1"/>
    <xf numFmtId="4" fontId="25" fillId="0" borderId="0" xfId="0" applyNumberFormat="1" applyFont="1"/>
    <xf numFmtId="3" fontId="28" fillId="0" borderId="0" xfId="0" applyNumberFormat="1" applyFont="1" applyFill="1" applyBorder="1" applyAlignment="1">
      <alignment wrapText="1"/>
    </xf>
    <xf numFmtId="4" fontId="27" fillId="0" borderId="0" xfId="0" applyNumberFormat="1" applyFont="1"/>
    <xf numFmtId="0" fontId="27" fillId="0" borderId="0" xfId="0" applyFont="1"/>
    <xf numFmtId="4" fontId="23" fillId="0" borderId="0" xfId="5" applyNumberFormat="1" applyFont="1" applyBorder="1" applyAlignment="1" applyProtection="1">
      <alignment horizontal="right"/>
      <protection locked="0"/>
    </xf>
    <xf numFmtId="4" fontId="23" fillId="0" borderId="0" xfId="5" applyNumberFormat="1" applyFont="1" applyBorder="1" applyAlignment="1" applyProtection="1">
      <alignment horizontal="right"/>
    </xf>
    <xf numFmtId="4" fontId="26" fillId="0" borderId="0" xfId="0" applyNumberFormat="1" applyFont="1" applyBorder="1"/>
    <xf numFmtId="4" fontId="24" fillId="0" borderId="0" xfId="2" applyNumberFormat="1" applyFont="1" applyBorder="1"/>
    <xf numFmtId="4" fontId="25" fillId="0" borderId="0" xfId="0" applyNumberFormat="1" applyFont="1" applyBorder="1"/>
    <xf numFmtId="0" fontId="23" fillId="0" borderId="0" xfId="2" applyFont="1" applyBorder="1" applyAlignment="1">
      <alignment horizontal="left"/>
    </xf>
    <xf numFmtId="4" fontId="23" fillId="0" borderId="24" xfId="5" applyNumberFormat="1" applyFont="1" applyBorder="1" applyAlignment="1" applyProtection="1">
      <alignment horizontal="right"/>
      <protection locked="0"/>
    </xf>
    <xf numFmtId="0" fontId="0" fillId="0" borderId="0" xfId="0" applyFont="1" applyAlignment="1"/>
    <xf numFmtId="0" fontId="4" fillId="2" borderId="25" xfId="0" applyFont="1" applyFill="1" applyBorder="1" applyAlignment="1">
      <alignment horizontal="right" vertical="center" wrapText="1"/>
    </xf>
    <xf numFmtId="0" fontId="0" fillId="0" borderId="14" xfId="0" applyFont="1" applyBorder="1" applyAlignment="1">
      <alignment horizontal="justify" wrapText="1"/>
    </xf>
    <xf numFmtId="0" fontId="0" fillId="0" borderId="17" xfId="0" applyFont="1" applyBorder="1" applyAlignment="1">
      <alignment horizontal="justify" wrapText="1"/>
    </xf>
    <xf numFmtId="0" fontId="0" fillId="0" borderId="0" xfId="0" applyFill="1"/>
    <xf numFmtId="0" fontId="23" fillId="0" borderId="0" xfId="2" applyFont="1" applyFill="1" applyBorder="1" applyAlignment="1">
      <alignment horizontal="left"/>
    </xf>
    <xf numFmtId="3" fontId="33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/>
    <xf numFmtId="0" fontId="35" fillId="0" borderId="0" xfId="2" applyFont="1" applyFill="1" applyBorder="1" applyAlignment="1">
      <alignment horizontal="left"/>
    </xf>
    <xf numFmtId="4" fontId="36" fillId="0" borderId="0" xfId="5" applyNumberFormat="1" applyFont="1" applyFill="1" applyBorder="1" applyAlignment="1" applyProtection="1">
      <alignment horizontal="right"/>
      <protection locked="0"/>
    </xf>
    <xf numFmtId="4" fontId="36" fillId="0" borderId="0" xfId="5" applyNumberFormat="1" applyFont="1" applyFill="1" applyBorder="1" applyAlignment="1" applyProtection="1">
      <alignment horizontal="right"/>
    </xf>
    <xf numFmtId="4" fontId="37" fillId="0" borderId="0" xfId="2" applyNumberFormat="1" applyFont="1" applyFill="1" applyBorder="1"/>
    <xf numFmtId="4" fontId="12" fillId="0" borderId="0" xfId="0" applyNumberFormat="1" applyFont="1" applyFill="1" applyBorder="1"/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4" fontId="32" fillId="0" borderId="0" xfId="5" applyNumberFormat="1" applyFont="1" applyBorder="1" applyAlignment="1" applyProtection="1">
      <alignment horizontal="right"/>
      <protection locked="0"/>
    </xf>
    <xf numFmtId="4" fontId="9" fillId="0" borderId="0" xfId="0" applyNumberFormat="1" applyFont="1" applyBorder="1"/>
    <xf numFmtId="0" fontId="0" fillId="0" borderId="0" xfId="0" applyFill="1" applyBorder="1"/>
    <xf numFmtId="2" fontId="12" fillId="0" borderId="0" xfId="0" applyNumberFormat="1" applyFont="1"/>
    <xf numFmtId="3" fontId="30" fillId="0" borderId="9" xfId="0" applyNumberFormat="1" applyFont="1" applyBorder="1"/>
    <xf numFmtId="3" fontId="30" fillId="0" borderId="5" xfId="0" applyNumberFormat="1" applyFont="1" applyBorder="1"/>
    <xf numFmtId="3" fontId="30" fillId="0" borderId="10" xfId="0" applyNumberFormat="1" applyFont="1" applyBorder="1"/>
    <xf numFmtId="2" fontId="0" fillId="0" borderId="14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0" fontId="38" fillId="0" borderId="0" xfId="0" applyFont="1"/>
    <xf numFmtId="3" fontId="40" fillId="0" borderId="0" xfId="5" applyNumberFormat="1" applyFont="1" applyFill="1" applyBorder="1" applyAlignment="1" applyProtection="1">
      <alignment horizontal="right"/>
      <protection locked="0"/>
    </xf>
    <xf numFmtId="3" fontId="34" fillId="0" borderId="0" xfId="0" applyNumberFormat="1" applyFont="1"/>
    <xf numFmtId="3" fontId="39" fillId="0" borderId="0" xfId="5" applyNumberFormat="1" applyFont="1" applyFill="1" applyBorder="1" applyAlignment="1" applyProtection="1">
      <alignment horizontal="right" vertical="center"/>
    </xf>
    <xf numFmtId="0" fontId="39" fillId="0" borderId="0" xfId="2" applyFont="1" applyFill="1" applyBorder="1" applyAlignment="1">
      <alignment horizontal="left" vertical="center" indent="1"/>
    </xf>
    <xf numFmtId="3" fontId="29" fillId="0" borderId="9" xfId="0" applyNumberFormat="1" applyFont="1" applyFill="1" applyBorder="1"/>
    <xf numFmtId="3" fontId="29" fillId="0" borderId="5" xfId="0" applyNumberFormat="1" applyFont="1" applyFill="1" applyBorder="1"/>
    <xf numFmtId="3" fontId="29" fillId="0" borderId="12" xfId="0" applyNumberFormat="1" applyFont="1" applyFill="1" applyBorder="1"/>
    <xf numFmtId="3" fontId="29" fillId="0" borderId="12" xfId="0" applyNumberFormat="1" applyFont="1" applyFill="1" applyBorder="1" applyAlignment="1">
      <alignment horizontal="right"/>
    </xf>
    <xf numFmtId="3" fontId="29" fillId="0" borderId="5" xfId="0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4" fontId="31" fillId="0" borderId="0" xfId="5" applyNumberFormat="1" applyFont="1" applyFill="1" applyBorder="1" applyAlignment="1" applyProtection="1">
      <alignment horizontal="right"/>
      <protection locked="0"/>
    </xf>
    <xf numFmtId="4" fontId="31" fillId="0" borderId="0" xfId="5" applyNumberFormat="1" applyFont="1" applyFill="1" applyBorder="1" applyAlignment="1" applyProtection="1">
      <alignment horizontal="right"/>
    </xf>
    <xf numFmtId="4" fontId="23" fillId="0" borderId="0" xfId="5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/>
    <xf numFmtId="3" fontId="30" fillId="0" borderId="0" xfId="0" applyNumberFormat="1" applyFont="1" applyFill="1" applyBorder="1"/>
    <xf numFmtId="0" fontId="0" fillId="0" borderId="21" xfId="0" applyFont="1" applyBorder="1" applyAlignment="1">
      <alignment horizontal="justify" wrapText="1"/>
    </xf>
    <xf numFmtId="3" fontId="30" fillId="0" borderId="1" xfId="0" applyNumberFormat="1" applyFont="1" applyFill="1" applyBorder="1"/>
    <xf numFmtId="3" fontId="30" fillId="0" borderId="1" xfId="0" applyNumberFormat="1" applyFont="1" applyBorder="1" applyAlignment="1">
      <alignment horizontal="right"/>
    </xf>
    <xf numFmtId="3" fontId="30" fillId="0" borderId="30" xfId="0" applyNumberFormat="1" applyFont="1" applyBorder="1" applyAlignment="1">
      <alignment horizontal="right"/>
    </xf>
    <xf numFmtId="3" fontId="30" fillId="0" borderId="30" xfId="0" applyNumberFormat="1" applyFont="1" applyBorder="1"/>
    <xf numFmtId="3" fontId="29" fillId="0" borderId="29" xfId="0" applyNumberFormat="1" applyFont="1" applyFill="1" applyBorder="1"/>
    <xf numFmtId="3" fontId="29" fillId="0" borderId="13" xfId="0" applyNumberFormat="1" applyFont="1" applyFill="1" applyBorder="1"/>
    <xf numFmtId="3" fontId="29" fillId="0" borderId="1" xfId="0" applyNumberFormat="1" applyFont="1" applyFill="1" applyBorder="1"/>
    <xf numFmtId="3" fontId="29" fillId="0" borderId="31" xfId="0" applyNumberFormat="1" applyFont="1" applyFill="1" applyBorder="1"/>
    <xf numFmtId="3" fontId="30" fillId="0" borderId="31" xfId="0" applyNumberFormat="1" applyFont="1" applyBorder="1"/>
    <xf numFmtId="3" fontId="4" fillId="2" borderId="32" xfId="0" applyNumberFormat="1" applyFont="1" applyFill="1" applyBorder="1"/>
    <xf numFmtId="3" fontId="4" fillId="2" borderId="19" xfId="0" applyNumberFormat="1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justify" wrapText="1"/>
    </xf>
    <xf numFmtId="0" fontId="30" fillId="0" borderId="9" xfId="0" applyFont="1" applyBorder="1"/>
    <xf numFmtId="3" fontId="29" fillId="0" borderId="4" xfId="0" applyNumberFormat="1" applyFont="1" applyFill="1" applyBorder="1" applyAlignment="1">
      <alignment horizontal="right"/>
    </xf>
    <xf numFmtId="0" fontId="30" fillId="0" borderId="16" xfId="0" applyFont="1" applyBorder="1" applyAlignment="1">
      <alignment horizontal="justify" wrapText="1"/>
    </xf>
    <xf numFmtId="0" fontId="30" fillId="0" borderId="33" xfId="0" applyFont="1" applyBorder="1"/>
    <xf numFmtId="3" fontId="29" fillId="0" borderId="34" xfId="0" applyNumberFormat="1" applyFont="1" applyFill="1" applyBorder="1" applyAlignment="1">
      <alignment horizontal="right"/>
    </xf>
    <xf numFmtId="0" fontId="30" fillId="0" borderId="17" xfId="0" applyFont="1" applyBorder="1" applyAlignment="1">
      <alignment horizontal="justify" wrapText="1"/>
    </xf>
    <xf numFmtId="0" fontId="30" fillId="0" borderId="5" xfId="0" applyFont="1" applyBorder="1"/>
    <xf numFmtId="3" fontId="29" fillId="0" borderId="6" xfId="0" applyNumberFormat="1" applyFont="1" applyFill="1" applyBorder="1" applyAlignment="1">
      <alignment horizontal="right"/>
    </xf>
    <xf numFmtId="0" fontId="30" fillId="0" borderId="21" xfId="0" applyFont="1" applyBorder="1" applyAlignment="1">
      <alignment horizontal="justify" wrapText="1"/>
    </xf>
    <xf numFmtId="3" fontId="30" fillId="0" borderId="6" xfId="0" applyNumberFormat="1" applyFont="1" applyBorder="1"/>
    <xf numFmtId="0" fontId="30" fillId="0" borderId="5" xfId="0" applyFont="1" applyBorder="1" applyAlignment="1">
      <alignment horizontal="right"/>
    </xf>
    <xf numFmtId="0" fontId="30" fillId="0" borderId="15" xfId="0" applyFont="1" applyBorder="1" applyAlignment="1">
      <alignment horizontal="justify" wrapText="1"/>
    </xf>
    <xf numFmtId="0" fontId="30" fillId="0" borderId="26" xfId="0" applyFont="1" applyBorder="1" applyAlignment="1">
      <alignment horizontal="right"/>
    </xf>
    <xf numFmtId="0" fontId="30" fillId="0" borderId="26" xfId="0" applyFont="1" applyBorder="1"/>
    <xf numFmtId="3" fontId="30" fillId="0" borderId="27" xfId="0" applyNumberFormat="1" applyFont="1" applyBorder="1"/>
    <xf numFmtId="0" fontId="20" fillId="0" borderId="17" xfId="0" applyFont="1" applyBorder="1" applyAlignment="1">
      <alignment horizontal="left"/>
    </xf>
    <xf numFmtId="3" fontId="29" fillId="0" borderId="29" xfId="0" applyNumberFormat="1" applyFont="1" applyFill="1" applyBorder="1" applyAlignment="1">
      <alignment horizontal="right"/>
    </xf>
    <xf numFmtId="3" fontId="29" fillId="0" borderId="35" xfId="0" applyNumberFormat="1" applyFont="1" applyFill="1" applyBorder="1" applyAlignment="1">
      <alignment horizontal="right"/>
    </xf>
    <xf numFmtId="3" fontId="29" fillId="0" borderId="1" xfId="0" applyNumberFormat="1" applyFont="1" applyFill="1" applyBorder="1" applyAlignment="1">
      <alignment horizontal="right"/>
    </xf>
    <xf numFmtId="3" fontId="30" fillId="0" borderId="1" xfId="0" applyNumberFormat="1" applyFont="1" applyBorder="1"/>
    <xf numFmtId="3" fontId="30" fillId="0" borderId="3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5" xfId="0" applyBorder="1"/>
    <xf numFmtId="0" fontId="0" fillId="0" borderId="17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8">
    <cellStyle name="Normal" xfId="0" builtinId="0"/>
    <cellStyle name="Normal 2" xfId="4"/>
    <cellStyle name="Normal 3" xfId="11"/>
    <cellStyle name="Normal 4" xfId="13"/>
    <cellStyle name="Normal 58" xfId="1"/>
    <cellStyle name="Normalno 2" xfId="5"/>
    <cellStyle name="Normalno 2 2" xfId="16"/>
    <cellStyle name="Normalno 3" xfId="6"/>
    <cellStyle name="Obično 2" xfId="2"/>
    <cellStyle name="Obično 2 2" xfId="7"/>
    <cellStyle name="Obično 3" xfId="3"/>
    <cellStyle name="Obično 3 2" xfId="8"/>
    <cellStyle name="Obično 3 3" xfId="12"/>
    <cellStyle name="Obično 3 4" xfId="14"/>
    <cellStyle name="Obično 4" xfId="9"/>
    <cellStyle name="Obično 4 2" xfId="17"/>
    <cellStyle name="Obično_12a Izvjestaji drustava za osiguranje" xfId="10"/>
    <cellStyle name="Percent 2" xfId="1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7" max="7" width="10.85546875" bestFit="1" customWidth="1"/>
    <col min="8" max="8" width="11.140625" bestFit="1" customWidth="1"/>
    <col min="9" max="9" width="12.7109375" customWidth="1"/>
    <col min="10" max="10" width="12.42578125" customWidth="1"/>
    <col min="11" max="11" width="11.7109375" customWidth="1"/>
    <col min="12" max="12" width="12.7109375" customWidth="1"/>
    <col min="13" max="13" width="11.7109375" customWidth="1"/>
    <col min="14" max="15" width="9.28515625" customWidth="1"/>
    <col min="16" max="16" width="11.7109375" customWidth="1"/>
    <col min="17" max="17" width="11.28515625" customWidth="1"/>
    <col min="18" max="18" width="11.7109375" customWidth="1"/>
    <col min="19" max="19" width="12.7109375" bestFit="1" customWidth="1"/>
  </cols>
  <sheetData>
    <row r="2" spans="2:18" ht="15.75" x14ac:dyDescent="0.25">
      <c r="B2" s="131" t="s">
        <v>50</v>
      </c>
      <c r="C2" s="132"/>
      <c r="D2" s="132"/>
      <c r="E2" s="132"/>
      <c r="F2" s="133"/>
    </row>
    <row r="3" spans="2:18" ht="15.75" thickBot="1" x14ac:dyDescent="0.3">
      <c r="B3" s="8"/>
    </row>
    <row r="4" spans="2:18" x14ac:dyDescent="0.25">
      <c r="B4" s="134" t="s">
        <v>49</v>
      </c>
      <c r="C4" s="136" t="s">
        <v>29</v>
      </c>
      <c r="D4" s="137"/>
      <c r="E4" s="136" t="s">
        <v>28</v>
      </c>
      <c r="F4" s="137"/>
    </row>
    <row r="5" spans="2:18" ht="15.75" thickBot="1" x14ac:dyDescent="0.3">
      <c r="B5" s="135"/>
      <c r="C5" s="54" t="s">
        <v>0</v>
      </c>
      <c r="D5" s="55" t="s">
        <v>22</v>
      </c>
      <c r="E5" s="54" t="s">
        <v>0</v>
      </c>
      <c r="F5" s="55" t="s">
        <v>22</v>
      </c>
    </row>
    <row r="6" spans="2:18" x14ac:dyDescent="0.25">
      <c r="B6" s="43" t="s">
        <v>13</v>
      </c>
      <c r="C6" s="77">
        <v>1</v>
      </c>
      <c r="D6" s="95">
        <v>14264565.550000001</v>
      </c>
      <c r="E6" s="65">
        <v>1</v>
      </c>
      <c r="F6" s="96">
        <v>15107543.979999999</v>
      </c>
      <c r="G6" s="48"/>
      <c r="H6" s="76"/>
      <c r="I6" s="75"/>
      <c r="J6" s="73"/>
      <c r="K6" s="50"/>
      <c r="L6" s="51"/>
      <c r="M6" s="50"/>
      <c r="N6" s="50"/>
      <c r="O6" s="50"/>
      <c r="P6" s="51"/>
      <c r="Q6" s="52"/>
      <c r="R6" s="53"/>
    </row>
    <row r="7" spans="2:18" x14ac:dyDescent="0.25">
      <c r="B7" s="44" t="s">
        <v>25</v>
      </c>
      <c r="C7" s="78">
        <v>2</v>
      </c>
      <c r="D7" s="97">
        <v>13654313.689999998</v>
      </c>
      <c r="E7" s="66">
        <v>2</v>
      </c>
      <c r="F7" s="98">
        <v>13521627.1</v>
      </c>
      <c r="G7" s="48"/>
      <c r="H7" s="76"/>
      <c r="I7" s="75"/>
      <c r="J7" s="73"/>
      <c r="K7" s="50"/>
      <c r="L7" s="51"/>
      <c r="M7" s="50"/>
      <c r="N7" s="50"/>
      <c r="O7" s="50"/>
      <c r="P7" s="51"/>
      <c r="Q7" s="52"/>
      <c r="R7" s="53"/>
    </row>
    <row r="8" spans="2:18" x14ac:dyDescent="0.25">
      <c r="B8" s="44" t="s">
        <v>12</v>
      </c>
      <c r="C8" s="78">
        <v>3</v>
      </c>
      <c r="D8" s="97">
        <v>12448427.610000001</v>
      </c>
      <c r="E8" s="66">
        <v>3</v>
      </c>
      <c r="F8" s="98">
        <v>12998373.5</v>
      </c>
      <c r="G8" s="48"/>
      <c r="H8" s="76"/>
      <c r="I8" s="75"/>
      <c r="J8" s="73"/>
      <c r="K8" s="50"/>
      <c r="L8" s="51"/>
      <c r="M8" s="50"/>
      <c r="N8" s="50"/>
      <c r="O8" s="50"/>
      <c r="P8" s="51"/>
      <c r="Q8" s="52"/>
      <c r="R8" s="53"/>
    </row>
    <row r="9" spans="2:18" x14ac:dyDescent="0.25">
      <c r="B9" s="44" t="s">
        <v>14</v>
      </c>
      <c r="C9" s="78">
        <v>6</v>
      </c>
      <c r="D9" s="97">
        <v>9954744.3200000003</v>
      </c>
      <c r="E9" s="66">
        <v>4</v>
      </c>
      <c r="F9" s="98">
        <v>11729332.119999999</v>
      </c>
      <c r="G9" s="48"/>
      <c r="H9" s="76"/>
      <c r="I9" s="75"/>
      <c r="J9" s="73"/>
      <c r="K9" s="50"/>
      <c r="L9" s="51"/>
      <c r="M9" s="50"/>
      <c r="N9" s="50"/>
      <c r="O9" s="50"/>
      <c r="P9" s="51"/>
      <c r="Q9" s="52"/>
      <c r="R9" s="53"/>
    </row>
    <row r="10" spans="2:18" x14ac:dyDescent="0.25">
      <c r="B10" s="44" t="s">
        <v>20</v>
      </c>
      <c r="C10" s="78">
        <v>5</v>
      </c>
      <c r="D10" s="97">
        <v>10143018.189999992</v>
      </c>
      <c r="E10" s="66">
        <v>5</v>
      </c>
      <c r="F10" s="98">
        <v>11206968.724999988</v>
      </c>
      <c r="G10" s="48"/>
      <c r="H10" s="76"/>
      <c r="I10" s="75"/>
      <c r="J10" s="73"/>
      <c r="K10" s="50"/>
      <c r="L10" s="51"/>
      <c r="M10" s="50"/>
      <c r="N10" s="50"/>
      <c r="O10" s="50"/>
      <c r="P10" s="51"/>
      <c r="Q10" s="52"/>
      <c r="R10" s="53"/>
    </row>
    <row r="11" spans="2:18" x14ac:dyDescent="0.25">
      <c r="B11" s="44" t="s">
        <v>24</v>
      </c>
      <c r="C11" s="78">
        <v>4</v>
      </c>
      <c r="D11" s="97">
        <v>11522656.1</v>
      </c>
      <c r="E11" s="66">
        <v>6</v>
      </c>
      <c r="F11" s="98">
        <v>11179004.059999999</v>
      </c>
      <c r="G11" s="48"/>
      <c r="H11" s="76"/>
      <c r="I11" s="75"/>
      <c r="J11" s="73"/>
      <c r="K11" s="50"/>
      <c r="L11" s="51"/>
      <c r="M11" s="50"/>
      <c r="N11" s="50"/>
      <c r="O11" s="50"/>
      <c r="P11" s="51"/>
      <c r="Q11" s="52"/>
      <c r="R11" s="53"/>
    </row>
    <row r="12" spans="2:18" x14ac:dyDescent="0.25">
      <c r="B12" s="44" t="s">
        <v>32</v>
      </c>
      <c r="C12" s="78">
        <v>7</v>
      </c>
      <c r="D12" s="91">
        <v>8741090.2899999991</v>
      </c>
      <c r="E12" s="66">
        <v>7</v>
      </c>
      <c r="F12" s="98">
        <v>10339644.969999999</v>
      </c>
      <c r="G12" s="48"/>
      <c r="H12" s="76"/>
      <c r="I12" s="75"/>
      <c r="J12" s="73"/>
      <c r="K12" s="50"/>
      <c r="L12" s="51"/>
      <c r="M12" s="50"/>
      <c r="N12" s="50"/>
      <c r="O12" s="50"/>
      <c r="P12" s="51"/>
      <c r="Q12" s="52"/>
      <c r="R12" s="53"/>
    </row>
    <row r="13" spans="2:18" x14ac:dyDescent="0.25">
      <c r="B13" s="44" t="s">
        <v>16</v>
      </c>
      <c r="C13" s="78">
        <v>8</v>
      </c>
      <c r="D13" s="97">
        <v>7511658.4199999971</v>
      </c>
      <c r="E13" s="66">
        <v>8</v>
      </c>
      <c r="F13" s="98">
        <v>8234018.740000017</v>
      </c>
      <c r="G13" s="48"/>
      <c r="H13" s="76"/>
      <c r="I13" s="75"/>
      <c r="J13" s="73"/>
      <c r="K13" s="50"/>
      <c r="L13" s="51"/>
      <c r="M13" s="50"/>
      <c r="N13" s="50"/>
      <c r="O13" s="50"/>
      <c r="P13" s="51"/>
      <c r="Q13" s="52"/>
      <c r="R13" s="53"/>
    </row>
    <row r="14" spans="2:18" x14ac:dyDescent="0.25">
      <c r="B14" s="44" t="s">
        <v>4</v>
      </c>
      <c r="C14" s="78">
        <v>9</v>
      </c>
      <c r="D14" s="97">
        <v>6501028.8399999738</v>
      </c>
      <c r="E14" s="66">
        <v>9</v>
      </c>
      <c r="F14" s="98">
        <v>7143323.3099999586</v>
      </c>
      <c r="G14" s="48"/>
      <c r="H14" s="76"/>
      <c r="I14" s="75"/>
      <c r="J14" s="73"/>
      <c r="K14" s="50"/>
      <c r="L14" s="51"/>
      <c r="M14" s="50"/>
      <c r="N14" s="50"/>
      <c r="O14" s="50"/>
      <c r="P14" s="51"/>
      <c r="Q14" s="52"/>
      <c r="R14" s="53"/>
    </row>
    <row r="15" spans="2:18" x14ac:dyDescent="0.25">
      <c r="B15" s="44" t="s">
        <v>6</v>
      </c>
      <c r="C15" s="78">
        <v>10</v>
      </c>
      <c r="D15" s="91">
        <v>6074905.21</v>
      </c>
      <c r="E15" s="66">
        <v>10</v>
      </c>
      <c r="F15" s="98">
        <v>6449893.2300000004</v>
      </c>
      <c r="G15" s="48"/>
      <c r="H15" s="76"/>
      <c r="I15" s="75"/>
      <c r="J15" s="73"/>
      <c r="K15" s="50"/>
      <c r="L15" s="51"/>
      <c r="M15" s="50"/>
      <c r="N15" s="50"/>
      <c r="O15" s="50"/>
      <c r="P15" s="51"/>
      <c r="Q15" s="52"/>
      <c r="R15" s="53"/>
    </row>
    <row r="16" spans="2:18" x14ac:dyDescent="0.25">
      <c r="B16" s="44" t="s">
        <v>5</v>
      </c>
      <c r="C16" s="78">
        <v>12</v>
      </c>
      <c r="D16" s="91">
        <v>4822234.6500000004</v>
      </c>
      <c r="E16" s="66">
        <v>11</v>
      </c>
      <c r="F16" s="98">
        <v>5526363.7799999993</v>
      </c>
      <c r="H16" s="76"/>
      <c r="I16" s="75"/>
      <c r="J16" s="74"/>
    </row>
    <row r="17" spans="2:18" x14ac:dyDescent="0.25">
      <c r="B17" s="44" t="s">
        <v>18</v>
      </c>
      <c r="C17" s="78">
        <v>13</v>
      </c>
      <c r="D17" s="97">
        <v>4563586.459999999</v>
      </c>
      <c r="E17" s="66">
        <v>12</v>
      </c>
      <c r="F17" s="98">
        <v>5281325.9399999976</v>
      </c>
      <c r="H17" s="76"/>
      <c r="I17" s="75"/>
      <c r="J17" s="74"/>
    </row>
    <row r="18" spans="2:18" x14ac:dyDescent="0.25">
      <c r="B18" s="44" t="s">
        <v>15</v>
      </c>
      <c r="C18" s="78">
        <v>11</v>
      </c>
      <c r="D18" s="97">
        <v>5532850.1500000004</v>
      </c>
      <c r="E18" s="66">
        <v>13</v>
      </c>
      <c r="F18" s="98">
        <v>5177842.3099999996</v>
      </c>
      <c r="G18" s="48"/>
      <c r="H18" s="76"/>
      <c r="I18" s="75"/>
      <c r="J18" s="73"/>
      <c r="K18" s="50"/>
      <c r="L18" s="51"/>
      <c r="M18" s="50"/>
      <c r="N18" s="50"/>
      <c r="O18" s="50"/>
      <c r="P18" s="51"/>
      <c r="Q18" s="52"/>
      <c r="R18" s="53"/>
    </row>
    <row r="19" spans="2:18" x14ac:dyDescent="0.25">
      <c r="B19" s="44" t="s">
        <v>30</v>
      </c>
      <c r="C19" s="81" t="s">
        <v>27</v>
      </c>
      <c r="D19" s="92" t="s">
        <v>27</v>
      </c>
      <c r="E19" s="66">
        <v>14</v>
      </c>
      <c r="F19" s="99">
        <v>5105014.3000000007</v>
      </c>
      <c r="H19" s="14"/>
    </row>
    <row r="20" spans="2:18" x14ac:dyDescent="0.25">
      <c r="B20" s="44" t="s">
        <v>17</v>
      </c>
      <c r="C20" s="78">
        <v>14</v>
      </c>
      <c r="D20" s="97">
        <v>4398692.95</v>
      </c>
      <c r="E20" s="66">
        <v>15</v>
      </c>
      <c r="F20" s="98">
        <v>4244235.54</v>
      </c>
      <c r="G20" s="48"/>
      <c r="H20" s="49"/>
      <c r="I20" s="50"/>
      <c r="J20" s="50"/>
      <c r="K20" s="50"/>
      <c r="L20" s="51"/>
      <c r="M20" s="50"/>
      <c r="N20" s="50"/>
      <c r="O20" s="50"/>
      <c r="P20" s="51"/>
      <c r="Q20" s="52"/>
      <c r="R20" s="53"/>
    </row>
    <row r="21" spans="2:18" x14ac:dyDescent="0.25">
      <c r="B21" s="44" t="s">
        <v>23</v>
      </c>
      <c r="C21" s="78">
        <v>17</v>
      </c>
      <c r="D21" s="91">
        <v>3356978.33</v>
      </c>
      <c r="E21" s="66">
        <v>16</v>
      </c>
      <c r="F21" s="98">
        <v>3949228.5</v>
      </c>
    </row>
    <row r="22" spans="2:18" x14ac:dyDescent="0.25">
      <c r="B22" s="44" t="s">
        <v>38</v>
      </c>
      <c r="C22" s="78">
        <v>24</v>
      </c>
      <c r="D22" s="91">
        <v>1739384.46</v>
      </c>
      <c r="E22" s="66">
        <v>17</v>
      </c>
      <c r="F22" s="98">
        <v>3899933.43</v>
      </c>
    </row>
    <row r="23" spans="2:18" x14ac:dyDescent="0.25">
      <c r="B23" s="44" t="s">
        <v>7</v>
      </c>
      <c r="C23" s="78">
        <v>15</v>
      </c>
      <c r="D23" s="91">
        <v>3399859.75</v>
      </c>
      <c r="E23" s="66">
        <v>18</v>
      </c>
      <c r="F23" s="98">
        <v>3718753.41</v>
      </c>
    </row>
    <row r="24" spans="2:18" x14ac:dyDescent="0.25">
      <c r="B24" s="44" t="s">
        <v>9</v>
      </c>
      <c r="C24" s="78">
        <v>16</v>
      </c>
      <c r="D24" s="91">
        <v>3367581.2</v>
      </c>
      <c r="E24" s="66">
        <v>19</v>
      </c>
      <c r="F24" s="98">
        <v>3530379.85</v>
      </c>
      <c r="J24" s="14"/>
    </row>
    <row r="25" spans="2:18" x14ac:dyDescent="0.25">
      <c r="B25" s="44" t="s">
        <v>21</v>
      </c>
      <c r="C25" s="78">
        <v>19</v>
      </c>
      <c r="D25" s="91">
        <v>2661223.41</v>
      </c>
      <c r="E25" s="66">
        <v>20</v>
      </c>
      <c r="F25" s="98">
        <v>3182966.15</v>
      </c>
    </row>
    <row r="26" spans="2:18" x14ac:dyDescent="0.25">
      <c r="B26" s="44" t="s">
        <v>19</v>
      </c>
      <c r="C26" s="78">
        <v>18</v>
      </c>
      <c r="D26" s="97">
        <v>3015612.18</v>
      </c>
      <c r="E26" s="66">
        <v>21</v>
      </c>
      <c r="F26" s="98">
        <v>2625825.65</v>
      </c>
      <c r="J26" s="14"/>
    </row>
    <row r="27" spans="2:18" x14ac:dyDescent="0.25">
      <c r="B27" s="44" t="s">
        <v>8</v>
      </c>
      <c r="C27" s="78">
        <v>20</v>
      </c>
      <c r="D27" s="91">
        <v>2474505.52</v>
      </c>
      <c r="E27" s="66">
        <v>22</v>
      </c>
      <c r="F27" s="98">
        <v>2608711.59</v>
      </c>
      <c r="J27" s="15"/>
    </row>
    <row r="28" spans="2:18" x14ac:dyDescent="0.25">
      <c r="B28" s="44" t="s">
        <v>11</v>
      </c>
      <c r="C28" s="78">
        <v>22</v>
      </c>
      <c r="D28" s="91">
        <v>1933494.9550000001</v>
      </c>
      <c r="E28" s="66">
        <v>23</v>
      </c>
      <c r="F28" s="98">
        <v>1952637.1600000001</v>
      </c>
    </row>
    <row r="29" spans="2:18" x14ac:dyDescent="0.25">
      <c r="B29" s="90" t="s">
        <v>36</v>
      </c>
      <c r="C29" s="80">
        <v>25</v>
      </c>
      <c r="D29" s="93">
        <v>526418.69999999995</v>
      </c>
      <c r="E29" s="66">
        <v>24</v>
      </c>
      <c r="F29" s="99">
        <v>1805349.97</v>
      </c>
    </row>
    <row r="30" spans="2:18" x14ac:dyDescent="0.25">
      <c r="B30" s="90" t="s">
        <v>26</v>
      </c>
      <c r="C30" s="79">
        <v>23</v>
      </c>
      <c r="D30" s="94">
        <v>1742085.88</v>
      </c>
      <c r="E30" s="66">
        <v>25</v>
      </c>
      <c r="F30" s="99">
        <v>1769037.64</v>
      </c>
    </row>
    <row r="31" spans="2:18" x14ac:dyDescent="0.25">
      <c r="B31" s="44" t="s">
        <v>31</v>
      </c>
      <c r="C31" s="81" t="s">
        <v>27</v>
      </c>
      <c r="D31" s="92" t="s">
        <v>27</v>
      </c>
      <c r="E31" s="66">
        <v>26</v>
      </c>
      <c r="F31" s="99">
        <v>663790.29700000002</v>
      </c>
      <c r="H31" s="14"/>
    </row>
    <row r="32" spans="2:18" x14ac:dyDescent="0.25">
      <c r="B32" s="44" t="s">
        <v>10</v>
      </c>
      <c r="C32" s="78">
        <v>21</v>
      </c>
      <c r="D32" s="91">
        <v>2015853.29</v>
      </c>
      <c r="E32" s="66">
        <v>27</v>
      </c>
      <c r="F32" s="98">
        <v>123320.22</v>
      </c>
    </row>
    <row r="33" spans="2:13" ht="15.75" thickBot="1" x14ac:dyDescent="0.3">
      <c r="B33" s="42" t="s">
        <v>3</v>
      </c>
      <c r="C33" s="21"/>
      <c r="D33" s="100">
        <f>SUM(D6:D32)</f>
        <v>146366770.10499999</v>
      </c>
      <c r="E33" s="21"/>
      <c r="F33" s="101">
        <f>SUM(F6:F32)-0.03</f>
        <v>163074445.44199994</v>
      </c>
    </row>
    <row r="34" spans="2:13" x14ac:dyDescent="0.25">
      <c r="D34" s="89"/>
      <c r="E34" s="3"/>
      <c r="F34" s="89"/>
    </row>
    <row r="35" spans="2:13" x14ac:dyDescent="0.25">
      <c r="B35" s="8" t="s">
        <v>39</v>
      </c>
      <c r="F35" s="89"/>
    </row>
    <row r="36" spans="2:13" x14ac:dyDescent="0.25">
      <c r="B36" s="8"/>
      <c r="F36" s="11"/>
      <c r="G36" s="9"/>
    </row>
    <row r="37" spans="2:13" x14ac:dyDescent="0.25">
      <c r="B37" s="8" t="s">
        <v>40</v>
      </c>
    </row>
    <row r="39" spans="2:13" x14ac:dyDescent="0.25">
      <c r="B39" s="12" t="s">
        <v>41</v>
      </c>
    </row>
    <row r="40" spans="2:13" x14ac:dyDescent="0.25">
      <c r="B40" s="12"/>
    </row>
    <row r="41" spans="2:13" x14ac:dyDescent="0.25">
      <c r="B41" s="12" t="s">
        <v>47</v>
      </c>
      <c r="C41" s="34"/>
      <c r="D41" s="34"/>
      <c r="E41" s="34"/>
      <c r="F41" s="35"/>
      <c r="G41" s="34"/>
      <c r="H41" s="34"/>
      <c r="I41" s="34"/>
      <c r="J41" s="35"/>
      <c r="K41" s="36"/>
      <c r="L41" s="37"/>
      <c r="M41" s="38"/>
    </row>
    <row r="42" spans="2:13" x14ac:dyDescent="0.25">
      <c r="B42" s="12"/>
      <c r="C42" s="34"/>
      <c r="D42" s="34"/>
      <c r="E42" s="34"/>
      <c r="F42" s="35"/>
      <c r="G42" s="34"/>
      <c r="H42" s="34"/>
      <c r="I42" s="34"/>
      <c r="J42" s="35"/>
      <c r="K42" s="36"/>
      <c r="L42" s="37"/>
      <c r="M42" s="38"/>
    </row>
    <row r="43" spans="2:13" x14ac:dyDescent="0.25">
      <c r="B43" s="12" t="s">
        <v>42</v>
      </c>
      <c r="C43" s="34"/>
      <c r="D43" s="34"/>
      <c r="E43" s="34"/>
      <c r="F43" s="35"/>
      <c r="G43" s="34"/>
      <c r="H43" s="34"/>
      <c r="I43" s="34"/>
      <c r="J43" s="35"/>
      <c r="K43" s="36"/>
      <c r="L43" s="37"/>
      <c r="M43" s="38"/>
    </row>
    <row r="44" spans="2:13" x14ac:dyDescent="0.25">
      <c r="B44" s="12"/>
      <c r="C44" s="34"/>
      <c r="D44" s="34"/>
      <c r="E44" s="34"/>
      <c r="F44" s="35"/>
      <c r="G44" s="34"/>
      <c r="H44" s="34"/>
      <c r="I44" s="34"/>
      <c r="J44" s="35"/>
      <c r="K44" s="36"/>
      <c r="L44" s="37"/>
      <c r="M44" s="38"/>
    </row>
    <row r="45" spans="2:13" x14ac:dyDescent="0.25">
      <c r="B45" s="12" t="s">
        <v>43</v>
      </c>
      <c r="C45" s="34"/>
      <c r="D45" s="34"/>
      <c r="E45" s="34"/>
      <c r="F45" s="35"/>
      <c r="G45" s="34"/>
      <c r="H45" s="34"/>
      <c r="I45" s="34"/>
      <c r="J45" s="35"/>
      <c r="K45" s="36"/>
      <c r="L45" s="37"/>
      <c r="M45" s="38"/>
    </row>
    <row r="46" spans="2:13" x14ac:dyDescent="0.25">
      <c r="B46" s="39"/>
      <c r="C46" s="34"/>
      <c r="D46" s="34"/>
      <c r="E46" s="34"/>
      <c r="F46" s="35"/>
      <c r="G46" s="34"/>
      <c r="H46" s="34"/>
      <c r="I46" s="34"/>
      <c r="J46" s="35"/>
      <c r="K46" s="36"/>
      <c r="L46" s="37"/>
      <c r="M46" s="38"/>
    </row>
    <row r="47" spans="2:13" x14ac:dyDescent="0.25">
      <c r="B47" s="39"/>
      <c r="C47" s="34"/>
      <c r="D47" s="34"/>
      <c r="E47" s="34"/>
      <c r="F47" s="35"/>
      <c r="G47" s="34"/>
      <c r="H47" s="34"/>
      <c r="I47" s="34"/>
      <c r="J47" s="35"/>
      <c r="K47" s="36"/>
      <c r="L47" s="37"/>
      <c r="M47" s="38"/>
    </row>
    <row r="48" spans="2:13" x14ac:dyDescent="0.25">
      <c r="B48" s="39"/>
      <c r="C48" s="34"/>
      <c r="D48" s="34"/>
      <c r="E48" s="34"/>
      <c r="F48" s="35"/>
      <c r="G48" s="34"/>
      <c r="H48" s="34"/>
      <c r="I48" s="34"/>
      <c r="J48" s="35"/>
      <c r="K48" s="36"/>
      <c r="L48" s="37"/>
      <c r="M48" s="38"/>
    </row>
    <row r="49" spans="2:13" x14ac:dyDescent="0.25">
      <c r="B49" s="39"/>
      <c r="C49" s="34"/>
      <c r="D49" s="34"/>
      <c r="E49" s="34"/>
      <c r="F49" s="35"/>
      <c r="G49" s="34"/>
      <c r="H49" s="34"/>
      <c r="I49" s="34"/>
      <c r="J49" s="35"/>
      <c r="K49" s="36"/>
      <c r="L49" s="37"/>
      <c r="M49" s="38"/>
    </row>
    <row r="50" spans="2:13" x14ac:dyDescent="0.25">
      <c r="B50" s="39"/>
      <c r="C50" s="34"/>
      <c r="D50" s="34"/>
      <c r="E50" s="34"/>
      <c r="F50" s="35"/>
      <c r="G50" s="34"/>
      <c r="H50" s="34"/>
      <c r="I50" s="34"/>
      <c r="J50" s="35"/>
      <c r="K50" s="36"/>
      <c r="L50" s="37"/>
      <c r="M50" s="38"/>
    </row>
    <row r="51" spans="2:13" x14ac:dyDescent="0.25">
      <c r="B51" s="39"/>
      <c r="C51" s="34"/>
      <c r="D51" s="34"/>
      <c r="E51" s="34"/>
      <c r="F51" s="35"/>
      <c r="G51" s="34"/>
      <c r="H51" s="34"/>
      <c r="I51" s="34"/>
      <c r="J51" s="35"/>
      <c r="K51" s="36"/>
      <c r="L51" s="37"/>
      <c r="M51" s="38"/>
    </row>
    <row r="52" spans="2:13" x14ac:dyDescent="0.25">
      <c r="B52" s="39"/>
      <c r="C52" s="34"/>
      <c r="D52" s="34"/>
      <c r="E52" s="34"/>
      <c r="F52" s="35"/>
      <c r="G52" s="34"/>
      <c r="H52" s="34"/>
      <c r="I52" s="34"/>
      <c r="J52" s="35"/>
      <c r="K52" s="36"/>
      <c r="L52" s="37"/>
      <c r="M52" s="38"/>
    </row>
    <row r="53" spans="2:1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5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31.03.2017.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hidden="1" customWidth="1"/>
    <col min="10" max="10" width="11.5703125" hidden="1" customWidth="1"/>
    <col min="11" max="11" width="10.140625" hidden="1" customWidth="1"/>
    <col min="12" max="12" width="11.7109375" hidden="1" customWidth="1"/>
    <col min="13" max="13" width="10.140625" hidden="1" customWidth="1"/>
    <col min="14" max="15" width="9.28515625" hidden="1" customWidth="1"/>
    <col min="16" max="16" width="10.140625" hidden="1" customWidth="1"/>
    <col min="17" max="17" width="11.7109375" hidden="1" customWidth="1"/>
    <col min="18" max="18" width="11.28515625" hidden="1" customWidth="1"/>
    <col min="19" max="19" width="9.85546875" hidden="1" customWidth="1"/>
    <col min="20" max="20" width="11.7109375" hidden="1" customWidth="1"/>
    <col min="21" max="21" width="12.7109375" bestFit="1" customWidth="1"/>
    <col min="22" max="22" width="11.7109375" bestFit="1" customWidth="1"/>
    <col min="23" max="24" width="10.140625" bestFit="1" customWidth="1"/>
    <col min="25" max="25" width="11.7109375" bestFit="1" customWidth="1"/>
    <col min="26" max="26" width="10.140625" bestFit="1" customWidth="1"/>
    <col min="27" max="28" width="9.28515625" bestFit="1" customWidth="1"/>
    <col min="29" max="29" width="10.140625" bestFit="1" customWidth="1"/>
    <col min="30" max="30" width="11.7109375" bestFit="1" customWidth="1"/>
    <col min="31" max="31" width="10.140625" bestFit="1" customWidth="1"/>
    <col min="32" max="32" width="11.7109375" bestFit="1" customWidth="1"/>
  </cols>
  <sheetData>
    <row r="2" spans="2:32" ht="15.75" customHeight="1" x14ac:dyDescent="0.25">
      <c r="B2" s="138" t="s">
        <v>51</v>
      </c>
      <c r="C2" s="139"/>
      <c r="D2" s="139"/>
      <c r="E2" s="139"/>
      <c r="F2" s="140"/>
    </row>
    <row r="3" spans="2:32" ht="15.75" thickBot="1" x14ac:dyDescent="0.3">
      <c r="B3" s="8"/>
    </row>
    <row r="4" spans="2:32" ht="15" customHeight="1" x14ac:dyDescent="0.25">
      <c r="B4" s="134" t="s">
        <v>49</v>
      </c>
      <c r="C4" s="142" t="s">
        <v>29</v>
      </c>
      <c r="D4" s="143"/>
      <c r="E4" s="136" t="s">
        <v>28</v>
      </c>
      <c r="F4" s="137"/>
      <c r="I4" s="3"/>
    </row>
    <row r="5" spans="2:32" ht="15.75" thickBot="1" x14ac:dyDescent="0.3">
      <c r="B5" s="141"/>
      <c r="C5" s="102" t="s">
        <v>0</v>
      </c>
      <c r="D5" s="103" t="s">
        <v>2</v>
      </c>
      <c r="E5" s="82" t="s">
        <v>0</v>
      </c>
      <c r="F5" s="83" t="s">
        <v>2</v>
      </c>
      <c r="H5" s="45"/>
      <c r="I5" s="84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2:32" x14ac:dyDescent="0.25">
      <c r="B6" s="104" t="s">
        <v>25</v>
      </c>
      <c r="C6" s="105">
        <v>4</v>
      </c>
      <c r="D6" s="121">
        <v>3968347.66</v>
      </c>
      <c r="E6" s="105">
        <v>1</v>
      </c>
      <c r="F6" s="106">
        <v>6442325.6799999997</v>
      </c>
      <c r="H6" s="46"/>
      <c r="I6" s="85"/>
      <c r="J6" s="85"/>
      <c r="K6" s="85"/>
      <c r="L6" s="86"/>
      <c r="M6" s="85"/>
      <c r="N6" s="85"/>
      <c r="O6" s="85"/>
      <c r="P6" s="86"/>
      <c r="Q6" s="63"/>
      <c r="R6" s="63"/>
      <c r="S6" s="63"/>
      <c r="T6" s="63"/>
      <c r="U6" s="46"/>
      <c r="V6" s="87"/>
      <c r="W6" s="34"/>
      <c r="X6" s="34"/>
      <c r="Y6" s="35"/>
      <c r="Z6" s="34"/>
      <c r="AA6" s="34"/>
      <c r="AB6" s="34"/>
      <c r="AC6" s="35"/>
      <c r="AD6" s="61"/>
      <c r="AE6" s="61"/>
      <c r="AF6" s="62"/>
    </row>
    <row r="7" spans="2:32" x14ac:dyDescent="0.25">
      <c r="B7" s="107" t="s">
        <v>13</v>
      </c>
      <c r="C7" s="108">
        <v>1</v>
      </c>
      <c r="D7" s="122">
        <v>5800231.8100000005</v>
      </c>
      <c r="E7" s="111">
        <v>2</v>
      </c>
      <c r="F7" s="109">
        <v>5958138.54</v>
      </c>
      <c r="H7" s="46"/>
      <c r="I7" s="85"/>
      <c r="J7" s="85"/>
      <c r="K7" s="85"/>
      <c r="L7" s="86"/>
      <c r="M7" s="85"/>
      <c r="N7" s="85"/>
      <c r="O7" s="85"/>
      <c r="P7" s="86"/>
      <c r="Q7" s="63"/>
      <c r="R7" s="63"/>
      <c r="S7" s="63"/>
      <c r="T7" s="63"/>
      <c r="U7" s="46"/>
      <c r="V7" s="87"/>
      <c r="W7" s="34"/>
      <c r="X7" s="34"/>
      <c r="Y7" s="35"/>
      <c r="Z7" s="34"/>
      <c r="AA7" s="34"/>
      <c r="AB7" s="34"/>
      <c r="AC7" s="35"/>
      <c r="AD7" s="61"/>
      <c r="AE7" s="61"/>
      <c r="AF7" s="62"/>
    </row>
    <row r="8" spans="2:32" x14ac:dyDescent="0.25">
      <c r="B8" s="110" t="s">
        <v>14</v>
      </c>
      <c r="C8" s="111">
        <v>6</v>
      </c>
      <c r="D8" s="123">
        <v>3493107.13</v>
      </c>
      <c r="E8" s="111">
        <v>3</v>
      </c>
      <c r="F8" s="112">
        <v>5855362.96</v>
      </c>
      <c r="H8" s="46"/>
      <c r="I8" s="85"/>
      <c r="J8" s="85"/>
      <c r="K8" s="85"/>
      <c r="L8" s="86"/>
      <c r="M8" s="85"/>
      <c r="N8" s="85"/>
      <c r="O8" s="85"/>
      <c r="P8" s="86"/>
      <c r="Q8" s="63"/>
      <c r="R8" s="63"/>
      <c r="S8" s="63"/>
      <c r="T8" s="63"/>
      <c r="U8" s="46"/>
      <c r="V8" s="87"/>
      <c r="W8" s="34"/>
      <c r="X8" s="34"/>
      <c r="Y8" s="35"/>
      <c r="Z8" s="34"/>
      <c r="AA8" s="34"/>
      <c r="AB8" s="34"/>
      <c r="AC8" s="35"/>
      <c r="AD8" s="61"/>
      <c r="AE8" s="61"/>
      <c r="AF8" s="62"/>
    </row>
    <row r="9" spans="2:32" x14ac:dyDescent="0.25">
      <c r="B9" s="110" t="s">
        <v>12</v>
      </c>
      <c r="C9" s="111">
        <v>2</v>
      </c>
      <c r="D9" s="123">
        <v>5408307.1749999998</v>
      </c>
      <c r="E9" s="111">
        <v>4</v>
      </c>
      <c r="F9" s="112">
        <v>5556478.1748000029</v>
      </c>
      <c r="H9" s="46"/>
      <c r="I9" s="85"/>
      <c r="J9" s="85"/>
      <c r="K9" s="85"/>
      <c r="L9" s="86"/>
      <c r="M9" s="85"/>
      <c r="N9" s="85"/>
      <c r="O9" s="85"/>
      <c r="P9" s="86"/>
      <c r="Q9" s="63"/>
      <c r="R9" s="63"/>
      <c r="S9" s="63"/>
      <c r="T9" s="63"/>
      <c r="U9" s="46"/>
      <c r="V9" s="87"/>
      <c r="W9" s="34"/>
      <c r="X9" s="34"/>
      <c r="Y9" s="35"/>
      <c r="Z9" s="34"/>
      <c r="AA9" s="34"/>
      <c r="AB9" s="34"/>
      <c r="AC9" s="35"/>
      <c r="AD9" s="61"/>
      <c r="AE9" s="61"/>
      <c r="AF9" s="62"/>
    </row>
    <row r="10" spans="2:32" x14ac:dyDescent="0.25">
      <c r="B10" s="110" t="s">
        <v>24</v>
      </c>
      <c r="C10" s="111">
        <v>3</v>
      </c>
      <c r="D10" s="123">
        <v>4901555.8800000008</v>
      </c>
      <c r="E10" s="111">
        <v>5</v>
      </c>
      <c r="F10" s="112">
        <v>4774174.78</v>
      </c>
      <c r="H10" s="46"/>
      <c r="I10" s="85"/>
      <c r="J10" s="85"/>
      <c r="K10" s="85"/>
      <c r="L10" s="86"/>
      <c r="M10" s="85"/>
      <c r="N10" s="85"/>
      <c r="O10" s="85"/>
      <c r="P10" s="86"/>
      <c r="Q10" s="63"/>
      <c r="R10" s="63"/>
      <c r="S10" s="63"/>
      <c r="T10" s="63"/>
      <c r="U10" s="46"/>
      <c r="V10" s="87"/>
      <c r="W10" s="34"/>
      <c r="X10" s="34"/>
      <c r="Y10" s="35"/>
      <c r="Z10" s="34"/>
      <c r="AA10" s="34"/>
      <c r="AB10" s="34"/>
      <c r="AC10" s="35"/>
      <c r="AD10" s="61"/>
      <c r="AE10" s="61"/>
      <c r="AF10" s="62"/>
    </row>
    <row r="11" spans="2:32" x14ac:dyDescent="0.25">
      <c r="B11" s="110" t="s">
        <v>16</v>
      </c>
      <c r="C11" s="111">
        <v>5</v>
      </c>
      <c r="D11" s="123">
        <v>3832331.4200000037</v>
      </c>
      <c r="E11" s="111">
        <v>6</v>
      </c>
      <c r="F11" s="112">
        <v>4172186.2100000004</v>
      </c>
      <c r="H11" s="46"/>
      <c r="I11" s="85"/>
      <c r="J11" s="85"/>
      <c r="K11" s="85"/>
      <c r="L11" s="86"/>
      <c r="M11" s="85"/>
      <c r="N11" s="85"/>
      <c r="O11" s="85"/>
      <c r="P11" s="86"/>
      <c r="Q11" s="63"/>
      <c r="R11" s="63"/>
      <c r="S11" s="63"/>
      <c r="T11" s="63"/>
      <c r="U11" s="46"/>
      <c r="V11" s="87"/>
      <c r="W11" s="34"/>
      <c r="X11" s="34"/>
      <c r="Y11" s="35"/>
      <c r="Z11" s="34"/>
      <c r="AA11" s="34"/>
      <c r="AB11" s="34"/>
      <c r="AC11" s="35"/>
      <c r="AD11" s="61"/>
      <c r="AE11" s="61"/>
      <c r="AF11" s="62"/>
    </row>
    <row r="12" spans="2:32" x14ac:dyDescent="0.25">
      <c r="B12" s="110" t="s">
        <v>20</v>
      </c>
      <c r="C12" s="111">
        <v>7</v>
      </c>
      <c r="D12" s="123">
        <v>3163565.6900000004</v>
      </c>
      <c r="E12" s="111">
        <v>7</v>
      </c>
      <c r="F12" s="112">
        <v>3881341.27</v>
      </c>
      <c r="H12" s="46"/>
      <c r="I12" s="85"/>
      <c r="J12" s="85"/>
      <c r="K12" s="85"/>
      <c r="L12" s="86"/>
      <c r="M12" s="85"/>
      <c r="N12" s="85"/>
      <c r="O12" s="85"/>
      <c r="P12" s="86"/>
      <c r="Q12" s="63"/>
      <c r="R12" s="63"/>
      <c r="S12" s="63"/>
      <c r="T12" s="63"/>
      <c r="U12" s="46"/>
      <c r="V12" s="87"/>
      <c r="W12" s="34"/>
      <c r="X12" s="34"/>
      <c r="Y12" s="35"/>
      <c r="Z12" s="34"/>
      <c r="AA12" s="34"/>
      <c r="AB12" s="34"/>
      <c r="AC12" s="35"/>
      <c r="AD12" s="61"/>
      <c r="AE12" s="61"/>
      <c r="AF12" s="62"/>
    </row>
    <row r="13" spans="2:32" x14ac:dyDescent="0.25">
      <c r="B13" s="110" t="s">
        <v>15</v>
      </c>
      <c r="C13" s="111">
        <v>8</v>
      </c>
      <c r="D13" s="123">
        <v>2617936.5400000005</v>
      </c>
      <c r="E13" s="111">
        <v>8</v>
      </c>
      <c r="F13" s="112">
        <v>2314560.3699999996</v>
      </c>
      <c r="H13" s="46"/>
      <c r="I13" s="85"/>
      <c r="J13" s="85"/>
      <c r="K13" s="85"/>
      <c r="L13" s="86"/>
      <c r="M13" s="85"/>
      <c r="N13" s="85"/>
      <c r="O13" s="85"/>
      <c r="P13" s="86"/>
      <c r="Q13" s="63"/>
      <c r="R13" s="63"/>
      <c r="S13" s="63"/>
      <c r="T13" s="63"/>
      <c r="U13" s="46"/>
      <c r="V13" s="87"/>
      <c r="W13" s="34"/>
      <c r="X13" s="34"/>
      <c r="Y13" s="35"/>
      <c r="Z13" s="34"/>
      <c r="AA13" s="34"/>
      <c r="AB13" s="34"/>
      <c r="AC13" s="35"/>
      <c r="AD13" s="61"/>
      <c r="AE13" s="61"/>
      <c r="AF13" s="62"/>
    </row>
    <row r="14" spans="2:32" x14ac:dyDescent="0.25">
      <c r="B14" s="110" t="s">
        <v>18</v>
      </c>
      <c r="C14" s="111">
        <v>11</v>
      </c>
      <c r="D14" s="123">
        <v>1977692.75</v>
      </c>
      <c r="E14" s="111">
        <v>9</v>
      </c>
      <c r="F14" s="112">
        <v>1965630.7200000002</v>
      </c>
      <c r="H14" s="46"/>
      <c r="I14" s="85"/>
      <c r="J14" s="85"/>
      <c r="K14" s="85"/>
      <c r="L14" s="86"/>
      <c r="M14" s="85"/>
      <c r="N14" s="85"/>
      <c r="O14" s="85"/>
      <c r="P14" s="86"/>
      <c r="Q14" s="63"/>
      <c r="R14" s="63"/>
      <c r="S14" s="63"/>
      <c r="T14" s="63"/>
      <c r="U14" s="46"/>
      <c r="V14" s="87"/>
      <c r="W14" s="34"/>
      <c r="X14" s="34"/>
      <c r="Y14" s="35"/>
      <c r="Z14" s="34"/>
      <c r="AA14" s="34"/>
      <c r="AB14" s="34"/>
      <c r="AC14" s="35"/>
      <c r="AD14" s="61"/>
      <c r="AE14" s="61"/>
      <c r="AF14" s="62"/>
    </row>
    <row r="15" spans="2:32" x14ac:dyDescent="0.25">
      <c r="B15" s="110" t="s">
        <v>6</v>
      </c>
      <c r="C15" s="111">
        <v>13</v>
      </c>
      <c r="D15" s="123">
        <v>1682480.3199999998</v>
      </c>
      <c r="E15" s="111">
        <v>10</v>
      </c>
      <c r="F15" s="112">
        <v>1901822.23</v>
      </c>
      <c r="H15" s="46"/>
      <c r="I15" s="85"/>
      <c r="J15" s="85"/>
      <c r="K15" s="85"/>
      <c r="L15" s="86"/>
      <c r="M15" s="85"/>
      <c r="N15" s="85"/>
      <c r="O15" s="85"/>
      <c r="P15" s="86"/>
      <c r="Q15" s="63"/>
      <c r="R15" s="63"/>
      <c r="S15" s="63"/>
      <c r="T15" s="63"/>
      <c r="U15" s="46"/>
      <c r="V15" s="87"/>
      <c r="W15" s="34"/>
      <c r="X15" s="34"/>
      <c r="Y15" s="35"/>
      <c r="Z15" s="34"/>
      <c r="AA15" s="34"/>
      <c r="AB15" s="34"/>
      <c r="AC15" s="35"/>
      <c r="AD15" s="61"/>
      <c r="AE15" s="61"/>
      <c r="AF15" s="62"/>
    </row>
    <row r="16" spans="2:32" x14ac:dyDescent="0.25">
      <c r="B16" s="110" t="s">
        <v>32</v>
      </c>
      <c r="C16" s="111">
        <v>9</v>
      </c>
      <c r="D16" s="123">
        <v>2392650.88</v>
      </c>
      <c r="E16" s="111">
        <v>11</v>
      </c>
      <c r="F16" s="112">
        <v>1838607.2000000002</v>
      </c>
      <c r="H16" s="46"/>
      <c r="I16" s="85"/>
      <c r="J16" s="85"/>
      <c r="K16" s="85"/>
      <c r="L16" s="86"/>
      <c r="M16" s="85"/>
      <c r="N16" s="85"/>
      <c r="O16" s="85"/>
      <c r="P16" s="86"/>
      <c r="Q16" s="63"/>
      <c r="R16" s="63"/>
      <c r="S16" s="63"/>
      <c r="T16" s="63"/>
      <c r="U16" s="46"/>
      <c r="V16" s="87"/>
      <c r="W16" s="34"/>
      <c r="X16" s="34"/>
      <c r="Y16" s="35"/>
      <c r="Z16" s="34"/>
      <c r="AA16" s="34"/>
      <c r="AB16" s="34"/>
      <c r="AC16" s="35"/>
      <c r="AD16" s="61"/>
      <c r="AE16" s="61"/>
      <c r="AF16" s="62"/>
    </row>
    <row r="17" spans="2:32" x14ac:dyDescent="0.25">
      <c r="B17" s="110" t="s">
        <v>5</v>
      </c>
      <c r="C17" s="111">
        <v>10</v>
      </c>
      <c r="D17" s="123">
        <v>2217940.39</v>
      </c>
      <c r="E17" s="111">
        <v>12</v>
      </c>
      <c r="F17" s="112">
        <v>1767706.85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x14ac:dyDescent="0.25">
      <c r="B18" s="110" t="s">
        <v>9</v>
      </c>
      <c r="C18" s="111">
        <v>12</v>
      </c>
      <c r="D18" s="123">
        <v>1764522.97</v>
      </c>
      <c r="E18" s="111">
        <v>13</v>
      </c>
      <c r="F18" s="112">
        <v>1689502.36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2:32" x14ac:dyDescent="0.25">
      <c r="B19" s="110" t="s">
        <v>4</v>
      </c>
      <c r="C19" s="111">
        <v>17</v>
      </c>
      <c r="D19" s="123">
        <v>1417577.3599999999</v>
      </c>
      <c r="E19" s="111">
        <v>14</v>
      </c>
      <c r="F19" s="112">
        <v>1539222.91</v>
      </c>
      <c r="H19" s="45"/>
      <c r="I19" s="88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2:32" x14ac:dyDescent="0.25">
      <c r="B20" s="110" t="s">
        <v>17</v>
      </c>
      <c r="C20" s="111">
        <v>15</v>
      </c>
      <c r="D20" s="123">
        <v>1517407.79</v>
      </c>
      <c r="E20" s="111">
        <v>15</v>
      </c>
      <c r="F20" s="112">
        <v>1513424.79</v>
      </c>
      <c r="H20" s="46"/>
      <c r="I20" s="85"/>
      <c r="J20" s="85"/>
      <c r="K20" s="85"/>
      <c r="L20" s="86"/>
      <c r="M20" s="85"/>
      <c r="N20" s="85"/>
      <c r="O20" s="85"/>
      <c r="P20" s="86"/>
      <c r="Q20" s="63"/>
      <c r="R20" s="63"/>
      <c r="S20" s="63"/>
      <c r="T20" s="63"/>
      <c r="U20" s="46"/>
      <c r="V20" s="87"/>
      <c r="W20" s="34"/>
      <c r="X20" s="34"/>
      <c r="Y20" s="35"/>
      <c r="Z20" s="34"/>
      <c r="AA20" s="34"/>
      <c r="AB20" s="34"/>
      <c r="AC20" s="35"/>
      <c r="AD20" s="61"/>
      <c r="AE20" s="61"/>
      <c r="AF20" s="62"/>
    </row>
    <row r="21" spans="2:32" x14ac:dyDescent="0.25">
      <c r="B21" s="110" t="s">
        <v>23</v>
      </c>
      <c r="C21" s="111">
        <v>16</v>
      </c>
      <c r="D21" s="123">
        <v>1150079.71</v>
      </c>
      <c r="E21" s="111">
        <v>16</v>
      </c>
      <c r="F21" s="112">
        <v>1413040.42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2:32" x14ac:dyDescent="0.25">
      <c r="B22" s="110" t="s">
        <v>19</v>
      </c>
      <c r="C22" s="111">
        <v>14</v>
      </c>
      <c r="D22" s="123">
        <v>1526487.36</v>
      </c>
      <c r="E22" s="111">
        <v>17</v>
      </c>
      <c r="F22" s="112">
        <v>1179333.28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2:32" x14ac:dyDescent="0.25">
      <c r="B23" s="110" t="s">
        <v>34</v>
      </c>
      <c r="C23" s="111">
        <v>20</v>
      </c>
      <c r="D23" s="123">
        <v>680877.25</v>
      </c>
      <c r="E23" s="111">
        <v>18</v>
      </c>
      <c r="F23" s="112">
        <v>1014065.4199999999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2:32" x14ac:dyDescent="0.25">
      <c r="B24" s="110" t="s">
        <v>8</v>
      </c>
      <c r="C24" s="111">
        <v>21</v>
      </c>
      <c r="D24" s="123">
        <v>555400.80000000005</v>
      </c>
      <c r="E24" s="111">
        <v>19</v>
      </c>
      <c r="F24" s="112">
        <v>895206.57</v>
      </c>
      <c r="H24" s="45"/>
      <c r="I24" s="8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2:32" x14ac:dyDescent="0.25">
      <c r="B25" s="110" t="s">
        <v>21</v>
      </c>
      <c r="C25" s="111">
        <v>22</v>
      </c>
      <c r="D25" s="123">
        <v>539777.31000000006</v>
      </c>
      <c r="E25" s="111">
        <v>20</v>
      </c>
      <c r="F25" s="112">
        <v>862512.47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2:32" x14ac:dyDescent="0.25">
      <c r="B26" s="110" t="s">
        <v>7</v>
      </c>
      <c r="C26" s="111">
        <v>18</v>
      </c>
      <c r="D26" s="123">
        <v>933781.21</v>
      </c>
      <c r="E26" s="111">
        <v>21</v>
      </c>
      <c r="F26" s="112">
        <v>624113.68999999994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2:32" x14ac:dyDescent="0.25">
      <c r="B27" s="110" t="s">
        <v>11</v>
      </c>
      <c r="C27" s="111">
        <v>23</v>
      </c>
      <c r="D27" s="123">
        <v>533536.21</v>
      </c>
      <c r="E27" s="111">
        <v>22</v>
      </c>
      <c r="F27" s="112">
        <v>548536.28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2:32" x14ac:dyDescent="0.25">
      <c r="B28" s="113" t="s">
        <v>26</v>
      </c>
      <c r="C28" s="111">
        <v>24</v>
      </c>
      <c r="D28" s="124">
        <v>256626.1</v>
      </c>
      <c r="E28" s="111">
        <v>23</v>
      </c>
      <c r="F28" s="67">
        <v>337759.83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2:32" x14ac:dyDescent="0.25">
      <c r="B29" s="110" t="s">
        <v>35</v>
      </c>
      <c r="C29" s="115" t="s">
        <v>27</v>
      </c>
      <c r="D29" s="92" t="s">
        <v>27</v>
      </c>
      <c r="E29" s="111">
        <v>24</v>
      </c>
      <c r="F29" s="114">
        <v>318048.96000000002</v>
      </c>
      <c r="H29" s="88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2:32" x14ac:dyDescent="0.25">
      <c r="B30" s="110" t="s">
        <v>10</v>
      </c>
      <c r="C30" s="111">
        <v>19</v>
      </c>
      <c r="D30" s="123">
        <v>757505.19</v>
      </c>
      <c r="E30" s="111">
        <v>25</v>
      </c>
      <c r="F30" s="112">
        <v>266694.11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2:32" x14ac:dyDescent="0.25">
      <c r="B31" s="113" t="s">
        <v>36</v>
      </c>
      <c r="C31" s="111">
        <v>25</v>
      </c>
      <c r="D31" s="124">
        <v>1560</v>
      </c>
      <c r="E31" s="111">
        <v>26</v>
      </c>
      <c r="F31" s="114">
        <v>157563.07999999999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2:32" ht="15.75" thickBot="1" x14ac:dyDescent="0.3">
      <c r="B32" s="116" t="s">
        <v>31</v>
      </c>
      <c r="C32" s="117" t="s">
        <v>27</v>
      </c>
      <c r="D32" s="125" t="s">
        <v>27</v>
      </c>
      <c r="E32" s="118">
        <v>27</v>
      </c>
      <c r="F32" s="119">
        <v>34092.31</v>
      </c>
      <c r="H32" s="88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2:22" ht="15.75" thickBot="1" x14ac:dyDescent="0.3">
      <c r="B33" s="42" t="s">
        <v>3</v>
      </c>
      <c r="C33" s="16"/>
      <c r="D33" s="101">
        <f>SUM(D6:D31)</f>
        <v>53091286.905000009</v>
      </c>
      <c r="E33" s="16"/>
      <c r="F33" s="101">
        <f>SUM(F6:F32)</f>
        <v>58821451.4648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 x14ac:dyDescent="0.25"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 ht="15" customHeight="1" x14ac:dyDescent="0.25">
      <c r="B35" s="8" t="s">
        <v>39</v>
      </c>
      <c r="C35" s="2"/>
      <c r="D35" s="2"/>
      <c r="E35" s="2"/>
      <c r="F35" s="47"/>
      <c r="H35" s="15"/>
      <c r="I35" s="15"/>
      <c r="J35" s="15"/>
    </row>
    <row r="36" spans="2:22" x14ac:dyDescent="0.25">
      <c r="B36" s="8"/>
      <c r="D36" s="3"/>
      <c r="E36" s="13"/>
      <c r="F36" s="31"/>
      <c r="G36" s="10"/>
    </row>
    <row r="37" spans="2:22" x14ac:dyDescent="0.25">
      <c r="B37" s="8" t="s">
        <v>40</v>
      </c>
      <c r="F37" s="29"/>
    </row>
    <row r="39" spans="2:22" x14ac:dyDescent="0.25">
      <c r="B39" s="12" t="s">
        <v>48</v>
      </c>
      <c r="D39" s="4"/>
      <c r="E39" s="3"/>
      <c r="F39" s="5"/>
    </row>
    <row r="40" spans="2:22" x14ac:dyDescent="0.25">
      <c r="B40" s="12"/>
      <c r="D40" s="4"/>
      <c r="E40" s="3"/>
      <c r="F40" s="5"/>
    </row>
    <row r="41" spans="2:22" x14ac:dyDescent="0.25">
      <c r="B41" s="12" t="s">
        <v>44</v>
      </c>
    </row>
    <row r="42" spans="2:22" x14ac:dyDescent="0.25">
      <c r="B42" s="12"/>
    </row>
    <row r="43" spans="2:22" x14ac:dyDescent="0.25">
      <c r="B43" s="12" t="s">
        <v>42</v>
      </c>
      <c r="C43" s="34"/>
      <c r="D43" s="34"/>
      <c r="E43" s="34"/>
      <c r="F43" s="35"/>
      <c r="G43" s="34"/>
      <c r="H43" s="34"/>
      <c r="I43" s="34"/>
      <c r="J43" s="35"/>
      <c r="K43" s="36"/>
      <c r="L43" s="37"/>
      <c r="M43" s="38"/>
    </row>
    <row r="44" spans="2:22" x14ac:dyDescent="0.25">
      <c r="B44" s="12"/>
      <c r="C44" s="34"/>
      <c r="D44" s="34"/>
      <c r="E44" s="34"/>
      <c r="F44" s="35"/>
      <c r="G44" s="34"/>
      <c r="H44" s="34"/>
      <c r="I44" s="34"/>
      <c r="J44" s="35"/>
      <c r="K44" s="36"/>
      <c r="L44" s="37"/>
      <c r="M44" s="38"/>
    </row>
    <row r="45" spans="2:22" x14ac:dyDescent="0.25">
      <c r="B45" s="12" t="s">
        <v>43</v>
      </c>
      <c r="C45" s="34"/>
      <c r="D45" s="34"/>
      <c r="E45" s="34"/>
      <c r="F45" s="35"/>
      <c r="G45" s="34"/>
      <c r="H45" s="34"/>
      <c r="I45" s="34"/>
      <c r="J45" s="35"/>
      <c r="K45" s="36"/>
      <c r="L45" s="37"/>
      <c r="M45" s="38"/>
    </row>
    <row r="47" spans="2:22" x14ac:dyDescent="0.25">
      <c r="B47" s="41"/>
    </row>
    <row r="48" spans="2:22" x14ac:dyDescent="0.25">
      <c r="B48" s="39"/>
      <c r="C48" s="34"/>
      <c r="D48" s="34"/>
      <c r="E48" s="34"/>
      <c r="F48" s="35"/>
      <c r="G48" s="34"/>
      <c r="H48" s="34"/>
      <c r="I48" s="40">
        <v>0</v>
      </c>
      <c r="J48" s="27">
        <v>31552.6</v>
      </c>
      <c r="K48" s="29">
        <f t="shared" ref="K48:K53" si="0">F48+J48</f>
        <v>31552.6</v>
      </c>
      <c r="L48" s="32">
        <v>545348.1</v>
      </c>
      <c r="M48" s="32">
        <v>174058.32</v>
      </c>
      <c r="N48" s="29">
        <f t="shared" ref="N48:N53" si="1">L48+M48</f>
        <v>719406.41999999993</v>
      </c>
      <c r="O48" s="30">
        <f t="shared" ref="O48:O53" si="2">K48+N48</f>
        <v>750959.0199999999</v>
      </c>
    </row>
    <row r="49" spans="2:15" x14ac:dyDescent="0.25">
      <c r="B49" s="39"/>
      <c r="C49" s="34"/>
      <c r="D49" s="34"/>
      <c r="E49" s="34"/>
      <c r="F49" s="35"/>
      <c r="G49" s="34"/>
      <c r="H49" s="34"/>
      <c r="I49" s="40">
        <v>0</v>
      </c>
      <c r="J49" s="27">
        <v>319579.49</v>
      </c>
      <c r="K49" s="29">
        <f t="shared" si="0"/>
        <v>319579.49</v>
      </c>
      <c r="L49" s="32">
        <v>730291.89</v>
      </c>
      <c r="M49" s="33">
        <v>0</v>
      </c>
      <c r="N49" s="29">
        <f t="shared" si="1"/>
        <v>730291.89</v>
      </c>
      <c r="O49" s="30">
        <f t="shared" si="2"/>
        <v>1049871.3799999999</v>
      </c>
    </row>
    <row r="50" spans="2:15" x14ac:dyDescent="0.25">
      <c r="B50" s="39"/>
      <c r="C50" s="34"/>
      <c r="D50" s="34"/>
      <c r="E50" s="34"/>
      <c r="F50" s="35"/>
      <c r="G50" s="34"/>
      <c r="H50" s="34"/>
      <c r="I50" s="40">
        <v>0</v>
      </c>
      <c r="J50" s="27">
        <v>0</v>
      </c>
      <c r="K50" s="29">
        <f t="shared" si="0"/>
        <v>0</v>
      </c>
      <c r="L50" s="32">
        <v>1131211.4099999999</v>
      </c>
      <c r="M50" s="33">
        <v>0</v>
      </c>
      <c r="N50" s="29">
        <f t="shared" si="1"/>
        <v>1131211.4099999999</v>
      </c>
      <c r="O50" s="30">
        <f t="shared" si="2"/>
        <v>1131211.4099999999</v>
      </c>
    </row>
    <row r="51" spans="2:15" x14ac:dyDescent="0.25">
      <c r="B51" s="39"/>
      <c r="C51" s="34"/>
      <c r="D51" s="34"/>
      <c r="E51" s="34"/>
      <c r="F51" s="35"/>
      <c r="G51" s="34"/>
      <c r="H51" s="34"/>
      <c r="I51" s="40">
        <v>0</v>
      </c>
      <c r="J51" s="27">
        <v>532974.80000000005</v>
      </c>
      <c r="K51" s="29">
        <f t="shared" si="0"/>
        <v>532974.80000000005</v>
      </c>
      <c r="L51" s="32">
        <v>1354553.29</v>
      </c>
      <c r="M51" s="32">
        <v>61777.919999999998</v>
      </c>
      <c r="N51" s="29">
        <f t="shared" si="1"/>
        <v>1416331.21</v>
      </c>
      <c r="O51" s="30">
        <f t="shared" si="2"/>
        <v>1949306.01</v>
      </c>
    </row>
    <row r="52" spans="2:15" x14ac:dyDescent="0.25">
      <c r="B52" s="39"/>
      <c r="C52" s="34"/>
      <c r="D52" s="34"/>
      <c r="E52" s="34"/>
      <c r="F52" s="35"/>
      <c r="G52" s="34"/>
      <c r="H52" s="34"/>
      <c r="I52" s="40">
        <v>0</v>
      </c>
      <c r="J52" s="27">
        <v>46195.509999999995</v>
      </c>
      <c r="K52" s="29">
        <f t="shared" si="0"/>
        <v>46195.509999999995</v>
      </c>
      <c r="L52" s="33">
        <v>0</v>
      </c>
      <c r="M52" s="33">
        <v>0</v>
      </c>
      <c r="N52" s="29">
        <f t="shared" si="1"/>
        <v>0</v>
      </c>
      <c r="O52" s="30">
        <f t="shared" si="2"/>
        <v>46195.509999999995</v>
      </c>
    </row>
    <row r="53" spans="2:15" x14ac:dyDescent="0.25">
      <c r="B53" s="39"/>
      <c r="C53" s="34"/>
      <c r="D53" s="34"/>
      <c r="E53" s="34"/>
      <c r="F53" s="35"/>
      <c r="G53" s="34"/>
      <c r="H53" s="34"/>
      <c r="I53" s="40">
        <v>0</v>
      </c>
      <c r="J53" s="27">
        <v>175226.97999999998</v>
      </c>
      <c r="K53" s="29">
        <f t="shared" si="0"/>
        <v>175226.97999999998</v>
      </c>
      <c r="L53" s="33">
        <v>0</v>
      </c>
      <c r="M53" s="33">
        <v>0</v>
      </c>
      <c r="N53" s="29">
        <f t="shared" si="1"/>
        <v>0</v>
      </c>
      <c r="O53" s="30">
        <f t="shared" si="2"/>
        <v>175226.97999999998</v>
      </c>
    </row>
    <row r="54" spans="2:15" x14ac:dyDescent="0.25">
      <c r="O54" s="28">
        <f>SUM(O47:O53)</f>
        <v>5102770.3099999987</v>
      </c>
    </row>
    <row r="55" spans="2:15" x14ac:dyDescent="0.25">
      <c r="B55" s="25"/>
      <c r="C55" s="25"/>
      <c r="D55" s="25"/>
      <c r="E55" s="25"/>
      <c r="F55" s="26"/>
    </row>
    <row r="56" spans="2:15" x14ac:dyDescent="0.25">
      <c r="B56" s="25"/>
      <c r="C56" s="25"/>
      <c r="D56" s="25"/>
      <c r="E56" s="25"/>
      <c r="F56" s="26"/>
    </row>
    <row r="57" spans="2:15" x14ac:dyDescent="0.25">
      <c r="B57" s="25"/>
      <c r="C57" s="25"/>
      <c r="D57" s="25"/>
      <c r="E57" s="25"/>
      <c r="F57" s="26"/>
    </row>
    <row r="58" spans="2:15" x14ac:dyDescent="0.25">
      <c r="B58" s="25"/>
      <c r="C58" s="25"/>
      <c r="D58" s="25"/>
      <c r="E58" s="25"/>
      <c r="F58" s="25"/>
    </row>
  </sheetData>
  <mergeCells count="4">
    <mergeCell ref="B2:F2"/>
    <mergeCell ref="B4:B5"/>
    <mergeCell ref="C4:D4"/>
    <mergeCell ref="E4:F4"/>
  </mergeCells>
  <dataValidations count="2">
    <dataValidation type="decimal" allowBlank="1" showInputMessage="1" showErrorMessage="1" errorTitle="Microsoft Excel" error="Neočekivana vrsta podatka!_x000a_Mollimo unesite broj." sqref="AC20 Y20 P20 L20 AC6:AC16 Y6:Y16 L6:L16 P6:P16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Z20:AB20 V20:X20 M20:O20 I20:K20 AD20:AE20 Z6:AB16 V6:X16 M6:O16 AD6:AE16 I6:K16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31.03.2017.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4257812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9" ht="15" customHeight="1" x14ac:dyDescent="0.25">
      <c r="B2" s="146" t="s">
        <v>52</v>
      </c>
      <c r="C2" s="147"/>
      <c r="D2" s="148"/>
      <c r="E2" s="1"/>
    </row>
    <row r="3" spans="2:9" ht="15.75" thickBot="1" x14ac:dyDescent="0.3">
      <c r="B3" s="8"/>
    </row>
    <row r="4" spans="2:9" x14ac:dyDescent="0.25">
      <c r="B4" s="144" t="s">
        <v>49</v>
      </c>
      <c r="C4" s="7" t="s">
        <v>29</v>
      </c>
      <c r="D4" s="6" t="s">
        <v>28</v>
      </c>
      <c r="G4" s="72"/>
    </row>
    <row r="5" spans="2:9" ht="15.75" thickBot="1" x14ac:dyDescent="0.3">
      <c r="B5" s="145"/>
      <c r="C5" s="23" t="s">
        <v>1</v>
      </c>
      <c r="D5" s="24" t="s">
        <v>1</v>
      </c>
    </row>
    <row r="6" spans="2:9" x14ac:dyDescent="0.25">
      <c r="B6" s="56" t="s">
        <v>10</v>
      </c>
      <c r="C6" s="68">
        <v>37.57739681542003</v>
      </c>
      <c r="D6" s="68">
        <f>'Isplaćene štete'!F30/Premije!F32*100</f>
        <v>216.26146142133055</v>
      </c>
      <c r="I6" s="64"/>
    </row>
    <row r="7" spans="2:9" x14ac:dyDescent="0.25">
      <c r="B7" s="59" t="s">
        <v>16</v>
      </c>
      <c r="C7" s="69">
        <v>51.018446336648047</v>
      </c>
      <c r="D7" s="69">
        <f>'Isplaćene štete'!F11/Premije!F13*100</f>
        <v>50.670108263562099</v>
      </c>
      <c r="I7" s="64"/>
    </row>
    <row r="8" spans="2:9" x14ac:dyDescent="0.25">
      <c r="B8" s="58" t="s">
        <v>14</v>
      </c>
      <c r="C8" s="70">
        <v>35.089872905947217</v>
      </c>
      <c r="D8" s="70">
        <f>'Isplaćene štete'!F8/Premije!F9*100</f>
        <v>49.920685168560134</v>
      </c>
      <c r="I8" s="64"/>
    </row>
    <row r="9" spans="2:9" x14ac:dyDescent="0.25">
      <c r="B9" s="59" t="s">
        <v>9</v>
      </c>
      <c r="C9" s="69">
        <v>52.397339966145431</v>
      </c>
      <c r="D9" s="69">
        <f>'Isplaćene štete'!F18/Premije!F24*100</f>
        <v>47.856107041852738</v>
      </c>
      <c r="I9" s="64"/>
    </row>
    <row r="10" spans="2:9" x14ac:dyDescent="0.25">
      <c r="B10" s="60" t="s">
        <v>25</v>
      </c>
      <c r="C10" s="69">
        <v>29.062959516641961</v>
      </c>
      <c r="D10" s="69">
        <f>'Isplaćene štete'!F6/Premije!F7*100</f>
        <v>47.644603954504852</v>
      </c>
      <c r="I10" s="64"/>
    </row>
    <row r="11" spans="2:9" x14ac:dyDescent="0.25">
      <c r="B11" s="59" t="s">
        <v>19</v>
      </c>
      <c r="C11" s="69">
        <v>50.619485162047596</v>
      </c>
      <c r="D11" s="69">
        <f>'Isplaćene štete'!F22/Premije!F26*100</f>
        <v>44.912855505086561</v>
      </c>
      <c r="I11" s="64"/>
    </row>
    <row r="12" spans="2:9" x14ac:dyDescent="0.25">
      <c r="B12" s="59" t="s">
        <v>15</v>
      </c>
      <c r="C12" s="69">
        <v>47.316237906786618</v>
      </c>
      <c r="D12" s="69">
        <f>'Isplaćene štete'!F13/Premije!F18*100</f>
        <v>44.701252595697525</v>
      </c>
      <c r="I12" s="64"/>
    </row>
    <row r="13" spans="2:9" x14ac:dyDescent="0.25">
      <c r="B13" s="59" t="s">
        <v>12</v>
      </c>
      <c r="C13" s="69">
        <v>43.445705308640179</v>
      </c>
      <c r="D13" s="69">
        <f>'Isplaćene štete'!F9/Premije!F8*100</f>
        <v>42.747488174578173</v>
      </c>
      <c r="I13" s="64"/>
    </row>
    <row r="14" spans="2:9" x14ac:dyDescent="0.25">
      <c r="B14" s="59" t="s">
        <v>24</v>
      </c>
      <c r="C14" s="69">
        <v>42.446412776864896</v>
      </c>
      <c r="D14" s="69">
        <f>'Isplaćene štete'!F10/Premije!F11*100</f>
        <v>42.706619967002688</v>
      </c>
      <c r="I14" s="64"/>
    </row>
    <row r="15" spans="2:9" x14ac:dyDescent="0.25">
      <c r="B15" s="59" t="s">
        <v>13</v>
      </c>
      <c r="C15" s="69">
        <v>40.661818894302044</v>
      </c>
      <c r="D15" s="69">
        <f>'Isplaćene štete'!F7/Premije!F6*100</f>
        <v>39.438167764976448</v>
      </c>
      <c r="I15" s="64"/>
    </row>
    <row r="16" spans="2:9" x14ac:dyDescent="0.25">
      <c r="B16" s="59" t="s">
        <v>18</v>
      </c>
      <c r="C16" s="69">
        <v>43.336370798155102</v>
      </c>
      <c r="D16" s="69">
        <f>'Isplaćene štete'!F14/Premije!F17*100</f>
        <v>37.218508047621107</v>
      </c>
      <c r="I16" s="64"/>
    </row>
    <row r="17" spans="2:9" x14ac:dyDescent="0.25">
      <c r="B17" s="59" t="s">
        <v>23</v>
      </c>
      <c r="C17" s="69">
        <v>34.259372475603676</v>
      </c>
      <c r="D17" s="69">
        <f>'Isplaćene štete'!F21/Premije!F21*100</f>
        <v>35.780163644620714</v>
      </c>
      <c r="I17" s="64"/>
    </row>
    <row r="18" spans="2:9" x14ac:dyDescent="0.25">
      <c r="B18" s="59" t="s">
        <v>17</v>
      </c>
      <c r="C18" s="69">
        <v>34.496788187954785</v>
      </c>
      <c r="D18" s="69">
        <f>'Isplaćene štete'!F20/Premije!F20*100</f>
        <v>35.658360044739645</v>
      </c>
      <c r="I18" s="64"/>
    </row>
    <row r="19" spans="2:9" x14ac:dyDescent="0.25">
      <c r="B19" s="59" t="s">
        <v>20</v>
      </c>
      <c r="C19" s="69">
        <v>31.189589042825155</v>
      </c>
      <c r="D19" s="69">
        <f>'Isplaćene štete'!F12/Premije!F10*100</f>
        <v>34.633283675912139</v>
      </c>
      <c r="I19" s="64"/>
    </row>
    <row r="20" spans="2:9" x14ac:dyDescent="0.25">
      <c r="B20" s="59" t="s">
        <v>8</v>
      </c>
      <c r="C20" s="69">
        <v>22.444920632062281</v>
      </c>
      <c r="D20" s="69">
        <f>'Isplaćene štete'!F24/Premije!F27*100</f>
        <v>34.316042196140202</v>
      </c>
      <c r="I20" s="64"/>
    </row>
    <row r="21" spans="2:9" x14ac:dyDescent="0.25">
      <c r="B21" s="59" t="s">
        <v>5</v>
      </c>
      <c r="C21" s="69">
        <v>45.994037017671879</v>
      </c>
      <c r="D21" s="69">
        <f>'Isplaćene štete'!F17/Premije!F16*100</f>
        <v>31.986798559974645</v>
      </c>
      <c r="I21" s="64"/>
    </row>
    <row r="22" spans="2:9" x14ac:dyDescent="0.25">
      <c r="B22" s="59" t="s">
        <v>6</v>
      </c>
      <c r="C22" s="69">
        <v>27.695581442660895</v>
      </c>
      <c r="D22" s="69">
        <f>'Isplaćene štete'!F15/Premije!F15*100</f>
        <v>29.486104066873054</v>
      </c>
      <c r="I22" s="64"/>
    </row>
    <row r="23" spans="2:9" x14ac:dyDescent="0.25">
      <c r="B23" s="59" t="s">
        <v>11</v>
      </c>
      <c r="C23" s="69">
        <v>27.594393697293096</v>
      </c>
      <c r="D23" s="69">
        <f>'Isplaćene štete'!F27/Premije!F28*100</f>
        <v>28.092074207990592</v>
      </c>
      <c r="I23" s="64"/>
    </row>
    <row r="24" spans="2:9" x14ac:dyDescent="0.25">
      <c r="B24" s="59" t="s">
        <v>21</v>
      </c>
      <c r="C24" s="69">
        <v>20.283051320369978</v>
      </c>
      <c r="D24" s="69">
        <f>'Isplaćene štete'!F25/Premije!F25*100</f>
        <v>27.097758171257961</v>
      </c>
      <c r="I24" s="64"/>
    </row>
    <row r="25" spans="2:9" x14ac:dyDescent="0.25">
      <c r="B25" s="59" t="s">
        <v>34</v>
      </c>
      <c r="C25" s="69">
        <v>39.144724220429104</v>
      </c>
      <c r="D25" s="69">
        <f>'Isplaćene štete'!F23/Premije!F22*100</f>
        <v>26.002121272105917</v>
      </c>
      <c r="I25" s="64"/>
    </row>
    <row r="26" spans="2:9" x14ac:dyDescent="0.25">
      <c r="B26" s="59" t="s">
        <v>4</v>
      </c>
      <c r="C26" s="69">
        <v>21.805431030821353</v>
      </c>
      <c r="D26" s="69">
        <f>'Isplaćene štete'!F19/Premije!F14*100</f>
        <v>21.547714462892046</v>
      </c>
      <c r="I26" s="64"/>
    </row>
    <row r="27" spans="2:9" x14ac:dyDescent="0.25">
      <c r="B27" s="120" t="s">
        <v>26</v>
      </c>
      <c r="C27" s="69">
        <v>14.730967224187594</v>
      </c>
      <c r="D27" s="69">
        <f>'Isplaćene štete'!F28/Premije!F30*100</f>
        <v>19.092857176289364</v>
      </c>
      <c r="I27" s="64"/>
    </row>
    <row r="28" spans="2:9" x14ac:dyDescent="0.25">
      <c r="B28" s="57" t="s">
        <v>32</v>
      </c>
      <c r="C28" s="69">
        <v>27.372453556934946</v>
      </c>
      <c r="D28" s="69">
        <f>'Isplaćene štete'!F16/Premije!F12*100</f>
        <v>17.782111526407665</v>
      </c>
      <c r="I28" s="64"/>
    </row>
    <row r="29" spans="2:9" x14ac:dyDescent="0.25">
      <c r="B29" s="59" t="s">
        <v>7</v>
      </c>
      <c r="C29" s="69">
        <v>27.465286178348975</v>
      </c>
      <c r="D29" s="69">
        <f>'Isplaćene štete'!F26/Premije!F23*100</f>
        <v>16.782873753385005</v>
      </c>
      <c r="I29" s="64"/>
    </row>
    <row r="30" spans="2:9" x14ac:dyDescent="0.25">
      <c r="B30" s="127" t="s">
        <v>33</v>
      </c>
      <c r="C30" s="129" t="s">
        <v>27</v>
      </c>
      <c r="D30" s="69">
        <f>('Isplaćene štete'!F31/Premije!F29)*100</f>
        <v>8.7275643292585521</v>
      </c>
      <c r="I30" s="64"/>
    </row>
    <row r="31" spans="2:9" x14ac:dyDescent="0.25">
      <c r="B31" s="127" t="s">
        <v>37</v>
      </c>
      <c r="C31" s="129" t="s">
        <v>27</v>
      </c>
      <c r="D31" s="69">
        <f>('Isplaćene štete'!F29/Premije!F19)*100</f>
        <v>6.230128679561191</v>
      </c>
      <c r="I31" s="64"/>
    </row>
    <row r="32" spans="2:9" ht="15.75" thickBot="1" x14ac:dyDescent="0.3">
      <c r="B32" s="128" t="s">
        <v>31</v>
      </c>
      <c r="C32" s="130" t="s">
        <v>27</v>
      </c>
      <c r="D32" s="71">
        <f>('Isplaćene štete'!F32/Premije!F31)*100</f>
        <v>5.1360060781364503</v>
      </c>
      <c r="I32" s="64"/>
    </row>
    <row r="33" spans="2:11" x14ac:dyDescent="0.25">
      <c r="C33" s="126"/>
    </row>
    <row r="34" spans="2:11" x14ac:dyDescent="0.25">
      <c r="B34" s="8" t="s">
        <v>39</v>
      </c>
      <c r="J34" s="22"/>
      <c r="K34" s="22"/>
    </row>
    <row r="35" spans="2:11" x14ac:dyDescent="0.25">
      <c r="B35" s="8"/>
      <c r="C35" s="17"/>
      <c r="D35" s="18"/>
      <c r="E35" s="19"/>
      <c r="F35" s="17"/>
      <c r="G35" s="18"/>
      <c r="H35" s="19"/>
      <c r="J35" s="22"/>
      <c r="K35" s="22"/>
    </row>
    <row r="36" spans="2:11" x14ac:dyDescent="0.25">
      <c r="B36" s="8" t="s">
        <v>40</v>
      </c>
      <c r="C36" s="17"/>
      <c r="D36" s="18"/>
      <c r="E36" s="19"/>
      <c r="F36" s="17"/>
      <c r="G36" s="18"/>
      <c r="H36" s="19"/>
      <c r="J36" s="22"/>
      <c r="K36" s="22"/>
    </row>
    <row r="37" spans="2:11" x14ac:dyDescent="0.25">
      <c r="B37" s="12"/>
      <c r="C37" s="17"/>
      <c r="D37" s="20"/>
      <c r="E37" s="19"/>
      <c r="F37" s="17"/>
      <c r="G37" s="18"/>
      <c r="H37" s="19"/>
      <c r="J37" s="22"/>
      <c r="K37" s="22"/>
    </row>
    <row r="38" spans="2:11" x14ac:dyDescent="0.25">
      <c r="B38" s="12" t="s">
        <v>48</v>
      </c>
      <c r="C38" s="17"/>
      <c r="D38" s="18"/>
      <c r="E38" s="19"/>
      <c r="F38" s="17"/>
      <c r="G38" s="18"/>
      <c r="H38" s="19"/>
      <c r="J38" s="22"/>
      <c r="K38" s="22"/>
    </row>
    <row r="39" spans="2:11" x14ac:dyDescent="0.25">
      <c r="B39" s="12"/>
      <c r="C39" s="17"/>
      <c r="D39" s="18"/>
      <c r="E39" s="19"/>
      <c r="F39" s="17"/>
      <c r="G39" s="18"/>
      <c r="H39" s="19"/>
      <c r="J39" s="22"/>
      <c r="K39" s="22"/>
    </row>
    <row r="40" spans="2:11" x14ac:dyDescent="0.25">
      <c r="B40" s="12" t="s">
        <v>45</v>
      </c>
      <c r="C40" s="17"/>
      <c r="D40" s="18"/>
      <c r="E40" s="19"/>
      <c r="F40" s="17"/>
      <c r="G40" s="18"/>
      <c r="H40" s="19"/>
      <c r="J40" s="22"/>
      <c r="K40" s="22"/>
    </row>
    <row r="41" spans="2:11" x14ac:dyDescent="0.25">
      <c r="B41" s="12"/>
      <c r="C41" s="17"/>
      <c r="D41" s="18"/>
      <c r="E41" s="19"/>
      <c r="F41" s="17"/>
      <c r="G41" s="18"/>
      <c r="H41" s="19"/>
      <c r="J41" s="22"/>
      <c r="K41" s="22"/>
    </row>
    <row r="42" spans="2:11" x14ac:dyDescent="0.25">
      <c r="B42" s="12" t="s">
        <v>46</v>
      </c>
      <c r="C42" s="17"/>
      <c r="D42" s="18"/>
      <c r="E42" s="19"/>
      <c r="F42" s="17"/>
      <c r="G42" s="18"/>
      <c r="H42" s="19"/>
      <c r="J42" s="22"/>
      <c r="K42" s="22"/>
    </row>
    <row r="43" spans="2:11" x14ac:dyDescent="0.25">
      <c r="B43" s="12"/>
      <c r="C43" s="17"/>
      <c r="D43" s="18"/>
      <c r="E43" s="19"/>
      <c r="F43" s="17"/>
      <c r="G43" s="18"/>
      <c r="H43" s="19"/>
      <c r="J43" s="22"/>
      <c r="K43" s="22"/>
    </row>
    <row r="44" spans="2:11" x14ac:dyDescent="0.25">
      <c r="B44" s="12" t="s">
        <v>43</v>
      </c>
      <c r="C44" s="17"/>
      <c r="D44" s="18"/>
      <c r="E44" s="19"/>
      <c r="F44" s="17"/>
      <c r="G44" s="18"/>
      <c r="H44" s="19"/>
      <c r="J44" s="22"/>
      <c r="K44" s="22"/>
    </row>
    <row r="45" spans="2:11" x14ac:dyDescent="0.25">
      <c r="B45" s="19"/>
      <c r="C45" s="17"/>
      <c r="D45" s="18"/>
      <c r="E45" s="19"/>
      <c r="F45" s="17"/>
      <c r="G45" s="18"/>
      <c r="H45" s="19"/>
      <c r="J45" s="22"/>
      <c r="K45" s="22"/>
    </row>
    <row r="46" spans="2:11" x14ac:dyDescent="0.25">
      <c r="B46" s="19"/>
      <c r="C46" s="17"/>
      <c r="D46" s="18"/>
      <c r="E46" s="19"/>
      <c r="F46" s="17"/>
      <c r="G46" s="18"/>
      <c r="H46" s="19"/>
      <c r="J46" s="22"/>
      <c r="K46" s="22"/>
    </row>
    <row r="47" spans="2:11" x14ac:dyDescent="0.25">
      <c r="B47" s="19"/>
      <c r="C47" s="17"/>
      <c r="D47" s="18"/>
      <c r="E47" s="19"/>
      <c r="F47" s="17"/>
      <c r="G47" s="18"/>
      <c r="H47" s="19"/>
      <c r="J47" s="22"/>
      <c r="K47" s="22"/>
    </row>
    <row r="48" spans="2:11" x14ac:dyDescent="0.25">
      <c r="B48" s="19"/>
      <c r="C48" s="17"/>
      <c r="D48" s="18"/>
      <c r="E48" s="19"/>
      <c r="F48" s="17"/>
      <c r="G48" s="18"/>
      <c r="H48" s="19"/>
      <c r="J48" s="22"/>
      <c r="K48" s="22"/>
    </row>
    <row r="49" spans="2:11" x14ac:dyDescent="0.25">
      <c r="B49" s="19"/>
      <c r="C49" s="17"/>
      <c r="D49" s="18"/>
      <c r="E49" s="19"/>
      <c r="F49" s="17"/>
      <c r="G49" s="18"/>
      <c r="H49" s="19"/>
      <c r="J49" s="22"/>
      <c r="K49" s="22"/>
    </row>
    <row r="50" spans="2:11" x14ac:dyDescent="0.25">
      <c r="B50" s="19"/>
      <c r="C50" s="17"/>
      <c r="D50" s="18"/>
      <c r="E50" s="19"/>
      <c r="F50" s="17"/>
      <c r="G50" s="18"/>
      <c r="H50" s="19"/>
      <c r="J50" s="22"/>
      <c r="K50" s="22"/>
    </row>
    <row r="51" spans="2:11" x14ac:dyDescent="0.25">
      <c r="B51" s="19"/>
      <c r="C51" s="17"/>
      <c r="D51" s="18"/>
      <c r="E51" s="19"/>
      <c r="F51" s="17"/>
      <c r="G51" s="18"/>
      <c r="H51" s="19"/>
      <c r="J51" s="22"/>
      <c r="K51" s="22"/>
    </row>
    <row r="52" spans="2:11" x14ac:dyDescent="0.25">
      <c r="B52" s="19"/>
      <c r="C52" s="17"/>
      <c r="D52" s="18"/>
      <c r="E52" s="19"/>
      <c r="F52" s="17"/>
      <c r="G52" s="18"/>
      <c r="H52" s="19"/>
      <c r="J52" s="22"/>
      <c r="K52" s="22"/>
    </row>
    <row r="53" spans="2:11" x14ac:dyDescent="0.25">
      <c r="B53" s="19"/>
      <c r="C53" s="17"/>
      <c r="D53" s="18"/>
      <c r="E53" s="19"/>
      <c r="F53" s="17"/>
      <c r="G53" s="18"/>
      <c r="H53" s="19"/>
      <c r="J53" s="22"/>
      <c r="K53" s="22"/>
    </row>
    <row r="54" spans="2:11" x14ac:dyDescent="0.25">
      <c r="B54" s="19"/>
      <c r="C54" s="17"/>
      <c r="D54" s="18"/>
      <c r="E54" s="19"/>
      <c r="F54" s="17"/>
      <c r="G54" s="18"/>
      <c r="H54" s="19"/>
      <c r="J54" s="22"/>
      <c r="K54" s="22"/>
    </row>
    <row r="55" spans="2:11" x14ac:dyDescent="0.25">
      <c r="B55" s="19"/>
      <c r="C55" s="17"/>
      <c r="D55" s="18"/>
      <c r="E55" s="19"/>
      <c r="F55" s="17"/>
      <c r="G55" s="18"/>
      <c r="H55" s="19"/>
      <c r="J55" s="22"/>
      <c r="K55" s="22"/>
    </row>
    <row r="56" spans="2:11" x14ac:dyDescent="0.25">
      <c r="B56" s="19"/>
      <c r="C56" s="17"/>
      <c r="D56" s="18"/>
      <c r="E56" s="19"/>
      <c r="F56" s="17"/>
      <c r="G56" s="18"/>
      <c r="H56" s="19"/>
      <c r="J56" s="22"/>
      <c r="K56" s="22"/>
    </row>
    <row r="57" spans="2:11" x14ac:dyDescent="0.25">
      <c r="B57" s="19"/>
      <c r="C57" s="17"/>
      <c r="D57" s="18"/>
      <c r="E57" s="19"/>
      <c r="F57" s="17"/>
      <c r="G57" s="18"/>
      <c r="H57" s="19"/>
      <c r="J57" s="22"/>
      <c r="K57" s="22"/>
    </row>
    <row r="58" spans="2:11" x14ac:dyDescent="0.25">
      <c r="B58" s="19"/>
      <c r="C58" s="17"/>
      <c r="D58" s="18"/>
      <c r="E58" s="19"/>
      <c r="F58" s="17"/>
      <c r="G58" s="18"/>
      <c r="H58" s="19"/>
    </row>
    <row r="59" spans="2:11" x14ac:dyDescent="0.25">
      <c r="B59" s="19"/>
      <c r="C59" s="17"/>
      <c r="D59" s="18"/>
      <c r="E59" s="19"/>
      <c r="F59" s="19"/>
      <c r="G59" s="18"/>
      <c r="H59" s="19"/>
    </row>
    <row r="60" spans="2:11" x14ac:dyDescent="0.25">
      <c r="B60" s="19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2020-02-14T10:18:42Z</dcterms:modified>
</cp:coreProperties>
</file>