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C37" i="2" l="1"/>
  <c r="F37" i="2"/>
  <c r="I27" i="2"/>
  <c r="I28" i="2"/>
  <c r="I34" i="2" l="1"/>
  <c r="F20" i="2" l="1"/>
  <c r="G10" i="2" s="1"/>
  <c r="C20" i="2" l="1"/>
  <c r="F36" i="2"/>
  <c r="G27" i="2" l="1"/>
  <c r="G33" i="2"/>
  <c r="G34" i="2"/>
  <c r="I23" i="2"/>
  <c r="I24" i="2"/>
  <c r="I25" i="2"/>
  <c r="I26" i="2"/>
  <c r="I29" i="2"/>
  <c r="I30" i="2"/>
  <c r="I31" i="2"/>
  <c r="I32" i="2"/>
  <c r="I35" i="2"/>
  <c r="I22" i="2"/>
  <c r="G23" i="2"/>
  <c r="C36" i="2"/>
  <c r="D27" i="2" s="1"/>
  <c r="D35" i="2" l="1"/>
  <c r="D32" i="2"/>
  <c r="D30" i="2"/>
  <c r="D28" i="2"/>
  <c r="D25" i="2"/>
  <c r="D23" i="2"/>
  <c r="D22" i="2"/>
  <c r="D34" i="2"/>
  <c r="D31" i="2"/>
  <c r="D29" i="2"/>
  <c r="D26" i="2"/>
  <c r="D24" i="2"/>
  <c r="G35" i="2"/>
  <c r="G28" i="2"/>
  <c r="G22" i="2"/>
  <c r="G31" i="2"/>
  <c r="G29" i="2"/>
  <c r="G26" i="2"/>
  <c r="G24" i="2"/>
  <c r="G32" i="2"/>
  <c r="G30" i="2"/>
  <c r="G25" i="2"/>
  <c r="D7" i="2"/>
  <c r="N20" i="2" l="1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H34" i="2" l="1"/>
  <c r="H33" i="2"/>
  <c r="H10" i="2"/>
  <c r="G8" i="2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23" i="2" l="1"/>
  <c r="H25" i="2"/>
  <c r="H28" i="2"/>
  <c r="H30" i="2"/>
  <c r="H35" i="2"/>
  <c r="H24" i="2"/>
  <c r="H26" i="2"/>
  <c r="H29" i="2"/>
  <c r="H31" i="2"/>
  <c r="H22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G36" i="2"/>
  <c r="I36" i="2"/>
  <c r="I20" i="2"/>
  <c r="E27" i="2" l="1"/>
  <c r="E28" i="2"/>
  <c r="E23" i="2"/>
  <c r="E25" i="2"/>
  <c r="E30" i="2"/>
  <c r="E32" i="2"/>
  <c r="E35" i="2"/>
  <c r="E24" i="2"/>
  <c r="E26" i="2"/>
  <c r="E29" i="2"/>
  <c r="E31" i="2"/>
  <c r="E34" i="2"/>
  <c r="E22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<sst xmlns="http://schemas.openxmlformats.org/spreadsheetml/2006/main" count="58" uniqueCount="48">
  <si>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</si>
  <si>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</si>
  <si>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</si>
  <si>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</si>
  <si>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</si>
  <si>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</si>
  <si>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</si>
  <si>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</si>
  <si>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</si>
  <si>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</si>
  <si>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</si>
  <si>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</si>
  <si>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</si>
  <si>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</si>
  <si>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</si>
  <si>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</si>
  <si>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</si>
  <si>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</si>
  <si>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</si>
  <si>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</si>
  <si>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</si>
  <si>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</si>
  <si>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</si>
  <si>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</si>
  <si>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</si>
  <si>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</si>
  <si>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</si>
  <si>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</si>
  <si>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</si>
  <si>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</si>
  <si>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</si>
  <si>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</si>
  <si>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II 2016.*</t>
  </si>
  <si>
    <t>II 2017.**</t>
  </si>
  <si>
    <t>Central osiguranje d.d.***</t>
  </si>
  <si>
    <t>SAS - Super P osiguranje a.d.******</t>
  </si>
  <si>
    <t>Wiener osiguranje a.d.</t>
  </si>
  <si>
    <t>Atos osiguranje a.d.****</t>
  </si>
  <si>
    <t>Euros osiguranje a.d.*****</t>
  </si>
  <si>
    <t>Bruto zaračunate premije (u KM) i odgovarajući udjeli društava za veljaču 2016. i 2017. godine</t>
  </si>
  <si>
    <t>Osiguravajuća društva</t>
  </si>
  <si>
    <t>Promjena u ukupnoj premiji (%)</t>
  </si>
  <si>
    <t>*Podatci se odnose na razdoblje od 01.01. do 29.02.2016. godine.</t>
  </si>
  <si>
    <t>**Podatci se odnose na razdoblje od 01.01. do 28.02.2017. godine.</t>
  </si>
  <si>
    <t>****U tijeku 2016. godine Bobar osiguranje a.d. promijenilo je naziv u Atos osiguranje a.d.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</si>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</sst>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7" fillId="0" borderId="0"/>
    <xf numFmtId="0" fontId="8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22" fillId="0" borderId="0"/>
  </cellStyleXfs>
  <cellXfs count="83">
    <xf numFmtId="0" fontId="0" fillId="0" borderId="0" xfId="0"/>
    <xf numFmtId="0" fontId="10" fillId="0" borderId="0" xfId="2" applyFont="1"/>
    <xf numFmtId="0" fontId="13" fillId="0" borderId="0" xfId="2" applyFont="1"/>
    <xf numFmtId="0" fontId="15" fillId="0" borderId="0" xfId="2" applyFont="1" applyBorder="1" applyAlignment="1">
      <alignment vertical="center"/>
    </xf>
    <xf numFmtId="0" fontId="10" fillId="0" borderId="0" xfId="2" applyFont="1" applyBorder="1"/>
    <xf numFmtId="0" fontId="12" fillId="0" borderId="0" xfId="2" applyFont="1"/>
    <xf numFmtId="0" fontId="12" fillId="0" borderId="0" xfId="2" applyFont="1" applyBorder="1"/>
    <xf numFmtId="0" fontId="16" fillId="0" borderId="0" xfId="2" applyFont="1" applyBorder="1" applyAlignment="1">
      <alignment horizontal="right"/>
    </xf>
    <xf numFmtId="3" fontId="15" fillId="0" borderId="0" xfId="2" applyNumberFormat="1" applyFont="1" applyBorder="1" applyAlignment="1">
      <alignment horizontal="right"/>
    </xf>
    <xf numFmtId="0" fontId="17" fillId="0" borderId="0" xfId="2" applyFont="1"/>
    <xf numFmtId="0" fontId="10" fillId="0" borderId="13" xfId="2" applyFont="1" applyBorder="1"/>
    <xf numFmtId="0" fontId="14" fillId="3" borderId="1" xfId="2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6" fillId="0" borderId="8" xfId="2" applyFont="1" applyBorder="1" applyAlignment="1">
      <alignment horizontal="justify" vertical="center" wrapText="1"/>
    </xf>
    <xf numFmtId="4" fontId="19" fillId="0" borderId="0" xfId="0" applyNumberFormat="1" applyFont="1" applyBorder="1"/>
    <xf numFmtId="0" fontId="18" fillId="0" borderId="0" xfId="0" applyFont="1"/>
    <xf numFmtId="10" fontId="20" fillId="0" borderId="0" xfId="2" applyNumberFormat="1" applyFont="1" applyBorder="1" applyAlignment="1">
      <alignment horizontal="right" vertical="center"/>
    </xf>
    <xf numFmtId="0" fontId="18" fillId="0" borderId="0" xfId="2" applyFont="1" applyAlignment="1">
      <alignment horizontal="left"/>
    </xf>
    <xf numFmtId="10" fontId="6" fillId="0" borderId="1" xfId="2" applyNumberFormat="1" applyFont="1" applyBorder="1"/>
    <xf numFmtId="10" fontId="12" fillId="0" borderId="0" xfId="2" applyNumberFormat="1" applyFont="1"/>
    <xf numFmtId="4" fontId="23" fillId="0" borderId="14" xfId="5" applyNumberFormat="1" applyFont="1" applyBorder="1" applyAlignment="1" applyProtection="1">
      <alignment horizontal="right"/>
    </xf>
    <xf numFmtId="4" fontId="10" fillId="0" borderId="0" xfId="2" applyNumberFormat="1" applyFont="1" applyBorder="1"/>
    <xf numFmtId="4" fontId="23" fillId="0" borderId="18" xfId="5" applyNumberFormat="1" applyFont="1" applyBorder="1" applyAlignment="1" applyProtection="1">
      <alignment horizontal="right"/>
    </xf>
    <xf numFmtId="4" fontId="10" fillId="0" borderId="0" xfId="2" applyNumberFormat="1" applyFont="1"/>
    <xf numFmtId="4" fontId="12" fillId="0" borderId="0" xfId="2" applyNumberFormat="1" applyFont="1"/>
    <xf numFmtId="4" fontId="24" fillId="0" borderId="16" xfId="3" applyNumberFormat="1" applyFont="1" applyBorder="1"/>
    <xf numFmtId="4" fontId="24" fillId="0" borderId="15" xfId="3" applyNumberFormat="1" applyFont="1" applyBorder="1"/>
    <xf numFmtId="4" fontId="24" fillId="0" borderId="17" xfId="3" applyNumberFormat="1" applyFont="1" applyBorder="1"/>
    <xf numFmtId="3" fontId="21" fillId="2" borderId="10" xfId="2" applyNumberFormat="1" applyFont="1" applyFill="1" applyBorder="1" applyAlignment="1">
      <alignment horizontal="right" vertical="center" wrapText="1"/>
    </xf>
    <xf numFmtId="9" fontId="21" fillId="2" borderId="10" xfId="2" applyNumberFormat="1" applyFont="1" applyFill="1" applyBorder="1" applyAlignment="1">
      <alignment horizontal="right" vertical="center" wrapText="1"/>
    </xf>
    <xf numFmtId="0" fontId="25" fillId="0" borderId="0" xfId="3" applyFont="1" applyFill="1" applyBorder="1" applyAlignment="1">
      <alignment horizontal="left"/>
    </xf>
    <xf numFmtId="4" fontId="23" fillId="0" borderId="0" xfId="5" applyNumberFormat="1" applyFont="1" applyFill="1" applyBorder="1" applyAlignment="1" applyProtection="1">
      <alignment horizontal="right"/>
    </xf>
    <xf numFmtId="4" fontId="20" fillId="0" borderId="0" xfId="2" applyNumberFormat="1" applyFont="1" applyFill="1" applyBorder="1"/>
    <xf numFmtId="3" fontId="24" fillId="0" borderId="0" xfId="3" applyNumberFormat="1" applyFont="1" applyFill="1" applyBorder="1"/>
    <xf numFmtId="4" fontId="10" fillId="0" borderId="0" xfId="2" applyNumberFormat="1" applyFont="1" applyFill="1" applyBorder="1"/>
    <xf numFmtId="0" fontId="10" fillId="0" borderId="0" xfId="2" applyFont="1" applyFill="1" applyBorder="1"/>
    <xf numFmtId="3" fontId="10" fillId="0" borderId="0" xfId="2" applyNumberFormat="1" applyFont="1" applyFill="1" applyBorder="1"/>
    <xf numFmtId="0" fontId="26" fillId="0" borderId="0" xfId="3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4" fontId="23" fillId="0" borderId="0" xfId="5" applyNumberFormat="1" applyFont="1" applyBorder="1" applyAlignment="1" applyProtection="1">
      <alignment horizontal="right"/>
      <protection locked="0"/>
    </xf>
    <xf numFmtId="4" fontId="27" fillId="0" borderId="0" xfId="3" applyNumberFormat="1" applyFont="1" applyFill="1" applyBorder="1" applyAlignment="1">
      <alignment horizontal="right"/>
    </xf>
    <xf numFmtId="0" fontId="28" fillId="0" borderId="0" xfId="2" applyFont="1" applyBorder="1"/>
    <xf numFmtId="0" fontId="28" fillId="0" borderId="0" xfId="2" applyFont="1" applyFill="1" applyBorder="1"/>
    <xf numFmtId="4" fontId="28" fillId="0" borderId="0" xfId="2" applyNumberFormat="1" applyFont="1" applyFill="1" applyBorder="1"/>
    <xf numFmtId="0" fontId="10" fillId="0" borderId="0" xfId="2" applyFont="1" applyFill="1"/>
    <xf numFmtId="0" fontId="27" fillId="0" borderId="0" xfId="3" applyFont="1" applyFill="1" applyBorder="1" applyAlignment="1">
      <alignment horizontal="left"/>
    </xf>
    <xf numFmtId="4" fontId="27" fillId="0" borderId="0" xfId="3" applyNumberFormat="1" applyFont="1" applyFill="1" applyBorder="1"/>
    <xf numFmtId="0" fontId="6" fillId="0" borderId="0" xfId="2" applyFont="1" applyFill="1" applyBorder="1"/>
    <xf numFmtId="0" fontId="29" fillId="0" borderId="0" xfId="3" applyFont="1" applyFill="1" applyBorder="1" applyAlignment="1">
      <alignment horizontal="left"/>
    </xf>
    <xf numFmtId="4" fontId="30" fillId="0" borderId="0" xfId="5" applyNumberFormat="1" applyFont="1" applyFill="1" applyBorder="1" applyAlignment="1" applyProtection="1">
      <alignment horizontal="right"/>
    </xf>
    <xf numFmtId="4" fontId="6" fillId="0" borderId="0" xfId="2" applyNumberFormat="1" applyFont="1" applyFill="1" applyBorder="1"/>
    <xf numFmtId="10" fontId="28" fillId="0" borderId="9" xfId="2" applyNumberFormat="1" applyFont="1" applyBorder="1" applyAlignment="1">
      <alignment horizontal="right" vertical="center"/>
    </xf>
    <xf numFmtId="0" fontId="31" fillId="3" borderId="8" xfId="2" applyFont="1" applyFill="1" applyBorder="1" applyAlignment="1">
      <alignment horizontal="right" vertical="center" wrapText="1"/>
    </xf>
    <xf numFmtId="9" fontId="28" fillId="3" borderId="1" xfId="2" applyNumberFormat="1" applyFont="1" applyFill="1" applyBorder="1" applyAlignment="1">
      <alignment horizontal="right" vertical="center"/>
    </xf>
    <xf numFmtId="10" fontId="28" fillId="3" borderId="1" xfId="2" applyNumberFormat="1" applyFont="1" applyFill="1" applyBorder="1" applyAlignment="1">
      <alignment horizontal="right" vertical="center"/>
    </xf>
    <xf numFmtId="10" fontId="28" fillId="3" borderId="9" xfId="2" applyNumberFormat="1" applyFont="1" applyFill="1" applyBorder="1" applyAlignment="1">
      <alignment horizontal="right" vertical="center"/>
    </xf>
    <xf numFmtId="0" fontId="6" fillId="0" borderId="8" xfId="2" applyFont="1" applyBorder="1" applyAlignment="1">
      <alignment horizontal="justify" vertical="center"/>
    </xf>
    <xf numFmtId="0" fontId="21" fillId="2" borderId="12" xfId="2" applyFont="1" applyFill="1" applyBorder="1" applyAlignment="1">
      <alignment horizontal="right" vertical="center" wrapText="1"/>
    </xf>
    <xf numFmtId="10" fontId="32" fillId="2" borderId="11" xfId="2" applyNumberFormat="1" applyFont="1" applyFill="1" applyBorder="1" applyAlignment="1">
      <alignment horizontal="right" vertical="center" wrapText="1"/>
    </xf>
    <xf numFmtId="4" fontId="30" fillId="0" borderId="0" xfId="5" applyNumberFormat="1" applyFont="1" applyBorder="1" applyAlignment="1" applyProtection="1">
      <alignment horizontal="right"/>
      <protection locked="0"/>
    </xf>
    <xf numFmtId="4" fontId="30" fillId="0" borderId="0" xfId="5" applyNumberFormat="1" applyFont="1" applyBorder="1" applyAlignment="1" applyProtection="1">
      <alignment horizontal="right"/>
    </xf>
    <xf numFmtId="4" fontId="33" fillId="0" borderId="0" xfId="3" applyNumberFormat="1" applyFont="1" applyBorder="1"/>
    <xf numFmtId="4" fontId="6" fillId="0" borderId="0" xfId="2" applyNumberFormat="1" applyFont="1" applyBorder="1"/>
    <xf numFmtId="0" fontId="6" fillId="0" borderId="0" xfId="2" applyFont="1" applyBorder="1"/>
    <xf numFmtId="4" fontId="33" fillId="0" borderId="0" xfId="5" applyNumberFormat="1" applyFont="1" applyBorder="1" applyAlignment="1" applyProtection="1">
      <alignment horizontal="right"/>
      <protection locked="0"/>
    </xf>
    <xf numFmtId="4" fontId="33" fillId="0" borderId="0" xfId="5" applyNumberFormat="1" applyFont="1" applyBorder="1" applyAlignment="1" applyProtection="1">
      <alignment horizontal="right"/>
    </xf>
    <xf numFmtId="4" fontId="30" fillId="0" borderId="0" xfId="3" applyNumberFormat="1" applyFont="1" applyBorder="1"/>
    <xf numFmtId="4" fontId="34" fillId="0" borderId="0" xfId="2" applyNumberFormat="1" applyFont="1" applyBorder="1"/>
    <xf numFmtId="0" fontId="0" fillId="0" borderId="0" xfId="2" applyFont="1"/>
    <xf numFmtId="3" fontId="6" fillId="0" borderId="1" xfId="2" applyNumberFormat="1" applyFont="1" applyBorder="1" applyAlignment="1">
      <alignment horizontal="right" vertical="center"/>
    </xf>
    <xf numFmtId="3" fontId="28" fillId="3" borderId="1" xfId="2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/>
    </xf>
    <xf numFmtId="0" fontId="11" fillId="0" borderId="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21" fillId="0" borderId="8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</cellXfs>
  <cellStyles count="22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_Pokazatelji poslovanja drustava u FBiH i RS" xfId="2"/>
    <cellStyle name="Normalno 2" xfId="5"/>
    <cellStyle name="Normalno 2 2" xfId="20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4" xfId="9"/>
    <cellStyle name="Obično 4 2" xfId="21"/>
    <cellStyle name="Obično_12a Izvjestaji drustava za osiguranje" xfId="10"/>
    <cellStyle name="Percent 2" xfId="1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3.14062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1.7109375" style="1" bestFit="1" customWidth="1"/>
    <col min="18" max="18" width="10.42578125" style="1" bestFit="1" customWidth="1"/>
    <col min="19" max="19" width="11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5" width="11.7109375" style="1" bestFit="1" customWidth="1"/>
    <col min="26" max="26" width="10.28515625" style="1"/>
    <col min="27" max="27" width="12.7109375" style="1" bestFit="1" customWidth="1"/>
    <col min="28" max="28" width="10.42578125" style="1" bestFit="1" customWidth="1"/>
    <col min="29" max="29" width="11.7109375" style="1" bestFit="1" customWidth="1"/>
    <col min="30" max="30" width="12.7109375" style="1" bestFit="1" customWidth="1"/>
    <col min="31" max="34" width="10.42578125" style="1" bestFit="1" customWidth="1"/>
    <col min="35" max="35" width="13.140625" style="1" bestFit="1" customWidth="1"/>
    <col min="36" max="36" width="12.28515625" style="1" bestFit="1" customWidth="1"/>
    <col min="37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36" x14ac:dyDescent="0.25">
      <c r="B1" s="10"/>
    </row>
    <row r="2" spans="2:36" ht="15.75" x14ac:dyDescent="0.25">
      <c r="B2" s="72" t="s">
        <v>39</v>
      </c>
      <c r="C2" s="73"/>
      <c r="D2" s="73"/>
      <c r="E2" s="73"/>
      <c r="F2" s="73"/>
      <c r="G2" s="73"/>
      <c r="H2" s="73"/>
      <c r="I2" s="74"/>
    </row>
    <row r="3" spans="2:36" ht="15.75" thickBot="1" x14ac:dyDescent="0.3">
      <c r="B3" s="17"/>
      <c r="C3" s="2"/>
      <c r="D3" s="2"/>
      <c r="E3" s="2"/>
      <c r="F3" s="2"/>
      <c r="G3" s="2"/>
    </row>
    <row r="4" spans="2:36" x14ac:dyDescent="0.25">
      <c r="B4" s="78" t="s">
        <v>40</v>
      </c>
      <c r="C4" s="80" t="s">
        <v>32</v>
      </c>
      <c r="D4" s="80"/>
      <c r="E4" s="80"/>
      <c r="F4" s="80" t="s">
        <v>33</v>
      </c>
      <c r="G4" s="80"/>
      <c r="H4" s="80"/>
      <c r="I4" s="81" t="s">
        <v>41</v>
      </c>
      <c r="J4" s="3"/>
      <c r="K4" s="3"/>
      <c r="L4" s="4"/>
      <c r="M4" s="2"/>
    </row>
    <row r="5" spans="2:36" ht="66" customHeight="1" x14ac:dyDescent="0.25">
      <c r="B5" s="79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2"/>
      <c r="J5" s="4"/>
      <c r="K5" s="4"/>
      <c r="L5" s="4"/>
    </row>
    <row r="6" spans="2:36" x14ac:dyDescent="0.25">
      <c r="B6" s="75" t="s">
        <v>4</v>
      </c>
      <c r="C6" s="76"/>
      <c r="D6" s="76"/>
      <c r="E6" s="76"/>
      <c r="F6" s="76"/>
      <c r="G6" s="76"/>
      <c r="H6" s="76"/>
      <c r="I6" s="77"/>
      <c r="J6" s="4"/>
      <c r="K6" s="16"/>
      <c r="L6" s="16"/>
      <c r="P6" s="44"/>
      <c r="Q6" s="44"/>
      <c r="R6" s="44"/>
      <c r="S6" s="44"/>
      <c r="T6" s="44"/>
      <c r="U6" s="44"/>
      <c r="V6" s="44"/>
    </row>
    <row r="7" spans="2:36" ht="15.75" x14ac:dyDescent="0.3">
      <c r="B7" s="13" t="s">
        <v>9</v>
      </c>
      <c r="C7" s="69">
        <v>3043618.7600000002</v>
      </c>
      <c r="D7" s="18">
        <f>C7/C$20</f>
        <v>4.6911124669658494E-2</v>
      </c>
      <c r="E7" s="18">
        <f t="shared" ref="E7:E20" si="0">C7/C$37</f>
        <v>3.3540318284885594E-2</v>
      </c>
      <c r="F7" s="69">
        <v>3406213.73973</v>
      </c>
      <c r="G7" s="18">
        <f t="shared" ref="G7:G19" si="1">F7/F$20</f>
        <v>4.9008484069241416E-2</v>
      </c>
      <c r="H7" s="18">
        <f t="shared" ref="H7:H20" si="2">F7/F$37</f>
        <v>3.4387636661598477E-2</v>
      </c>
      <c r="I7" s="51">
        <f t="shared" ref="I7:I19" si="3">(F7-C7)/C7</f>
        <v>0.11913285083378831</v>
      </c>
      <c r="J7" s="4"/>
      <c r="K7" s="22">
        <v>11164258.739999987</v>
      </c>
      <c r="L7" s="22">
        <v>1708772.1000000043</v>
      </c>
      <c r="M7" s="21">
        <f>SUM(K7:L7)</f>
        <v>12873030.839999992</v>
      </c>
      <c r="N7" s="25">
        <v>0</v>
      </c>
      <c r="O7" s="23">
        <f>SUM(M7+N7)</f>
        <v>12873030.839999992</v>
      </c>
      <c r="P7" s="59"/>
      <c r="Q7" s="59"/>
      <c r="R7" s="59"/>
      <c r="S7" s="60"/>
      <c r="T7" s="59"/>
      <c r="U7" s="59"/>
      <c r="V7" s="59"/>
      <c r="W7" s="60"/>
      <c r="X7" s="61"/>
      <c r="Y7" s="62"/>
      <c r="Z7" s="63"/>
      <c r="AA7" s="64"/>
      <c r="AB7" s="64"/>
      <c r="AC7" s="64"/>
      <c r="AD7" s="65"/>
      <c r="AE7" s="64"/>
      <c r="AF7" s="64"/>
      <c r="AG7" s="64"/>
      <c r="AH7" s="65"/>
      <c r="AI7" s="66"/>
      <c r="AJ7" s="67"/>
    </row>
    <row r="8" spans="2:36" ht="15" customHeight="1" x14ac:dyDescent="0.3">
      <c r="B8" s="13" t="s">
        <v>28</v>
      </c>
      <c r="C8" s="69">
        <v>7348641.1099999985</v>
      </c>
      <c r="D8" s="18">
        <f t="shared" ref="D8:D19" si="4">C8/C$20</f>
        <v>0.11326419188709019</v>
      </c>
      <c r="E8" s="18">
        <f t="shared" si="0"/>
        <v>8.0981154745804917E-2</v>
      </c>
      <c r="F8" s="69">
        <v>6963940.75</v>
      </c>
      <c r="G8" s="18">
        <f t="shared" si="1"/>
        <v>0.10019693577202507</v>
      </c>
      <c r="H8" s="18">
        <f t="shared" si="2"/>
        <v>7.0304884702532475E-2</v>
      </c>
      <c r="I8" s="51">
        <f t="shared" si="3"/>
        <v>-5.234986363349544E-2</v>
      </c>
      <c r="J8" s="4"/>
      <c r="K8" s="22">
        <v>30581855.820000004</v>
      </c>
      <c r="L8" s="22">
        <v>1149942.6000000001</v>
      </c>
      <c r="M8" s="21">
        <f t="shared" ref="M8:M19" si="5">SUM(K8:L8)</f>
        <v>31731798.420000006</v>
      </c>
      <c r="N8" s="26">
        <v>3771358.02</v>
      </c>
      <c r="O8" s="23">
        <f t="shared" ref="O8:O19" si="6">SUM(M8+N8)</f>
        <v>35503156.440000005</v>
      </c>
      <c r="P8" s="59"/>
      <c r="Q8" s="59"/>
      <c r="R8" s="59"/>
      <c r="S8" s="60"/>
      <c r="T8" s="59"/>
      <c r="U8" s="59"/>
      <c r="V8" s="59"/>
      <c r="W8" s="60"/>
      <c r="X8" s="61"/>
      <c r="Y8" s="62"/>
      <c r="Z8" s="63"/>
      <c r="AA8" s="64"/>
      <c r="AB8" s="64"/>
      <c r="AC8" s="64"/>
      <c r="AD8" s="65"/>
      <c r="AE8" s="64"/>
      <c r="AF8" s="64"/>
      <c r="AG8" s="64"/>
      <c r="AH8" s="65"/>
      <c r="AI8" s="66"/>
      <c r="AJ8" s="67"/>
    </row>
    <row r="9" spans="2:36" ht="15.75" x14ac:dyDescent="0.3">
      <c r="B9" s="13" t="s">
        <v>10</v>
      </c>
      <c r="C9" s="69">
        <v>1796360.2999999998</v>
      </c>
      <c r="D9" s="18">
        <f t="shared" si="4"/>
        <v>2.7687200214564691E-2</v>
      </c>
      <c r="E9" s="18">
        <f t="shared" si="0"/>
        <v>1.9795677766269438E-2</v>
      </c>
      <c r="F9" s="69">
        <v>1544933.95</v>
      </c>
      <c r="G9" s="18">
        <f t="shared" si="1"/>
        <v>2.2228455599679103E-2</v>
      </c>
      <c r="H9" s="18">
        <f t="shared" si="2"/>
        <v>1.5596974059231918E-2</v>
      </c>
      <c r="I9" s="51">
        <f t="shared" si="3"/>
        <v>-0.13996432118879484</v>
      </c>
      <c r="J9" s="4"/>
      <c r="K9" s="22">
        <v>8963623.5399999991</v>
      </c>
      <c r="L9" s="22">
        <v>424894.04</v>
      </c>
      <c r="M9" s="21">
        <f t="shared" si="5"/>
        <v>9388517.5799999982</v>
      </c>
      <c r="N9" s="26">
        <v>0</v>
      </c>
      <c r="O9" s="23">
        <f t="shared" si="6"/>
        <v>9388517.5799999982</v>
      </c>
      <c r="P9" s="59"/>
      <c r="Q9" s="59"/>
      <c r="R9" s="59"/>
      <c r="S9" s="60"/>
      <c r="T9" s="59"/>
      <c r="U9" s="59"/>
      <c r="V9" s="59"/>
      <c r="W9" s="60"/>
      <c r="X9" s="61"/>
      <c r="Y9" s="62"/>
      <c r="Z9" s="63"/>
      <c r="AA9" s="64"/>
      <c r="AB9" s="64"/>
      <c r="AC9" s="64"/>
      <c r="AD9" s="65"/>
      <c r="AE9" s="64"/>
      <c r="AF9" s="64"/>
      <c r="AG9" s="64"/>
      <c r="AH9" s="65"/>
      <c r="AI9" s="66"/>
      <c r="AJ9" s="67"/>
    </row>
    <row r="10" spans="2:36" ht="15.75" x14ac:dyDescent="0.3">
      <c r="B10" s="13" t="s">
        <v>34</v>
      </c>
      <c r="C10" s="69" t="s">
        <v>31</v>
      </c>
      <c r="D10" s="38" t="s">
        <v>31</v>
      </c>
      <c r="E10" s="38" t="s">
        <v>31</v>
      </c>
      <c r="F10" s="69">
        <v>2471945</v>
      </c>
      <c r="G10" s="18">
        <f t="shared" ref="G10" si="7">F10/F$20</f>
        <v>3.5566258141552759E-2</v>
      </c>
      <c r="H10" s="18">
        <f t="shared" ref="H10" si="8">F10/F$37</f>
        <v>2.4955670137773878E-2</v>
      </c>
      <c r="I10" s="51" t="s">
        <v>31</v>
      </c>
      <c r="J10" s="4"/>
      <c r="K10" s="22"/>
      <c r="L10" s="22"/>
      <c r="M10" s="21"/>
      <c r="N10" s="26"/>
      <c r="O10" s="23"/>
      <c r="P10" s="59"/>
      <c r="Q10" s="59"/>
      <c r="R10" s="59"/>
      <c r="S10" s="60"/>
      <c r="T10" s="59"/>
      <c r="U10" s="59"/>
      <c r="V10" s="59"/>
      <c r="W10" s="60"/>
      <c r="X10" s="61"/>
      <c r="Y10" s="62"/>
      <c r="Z10" s="63"/>
      <c r="AA10" s="64"/>
      <c r="AB10" s="64"/>
      <c r="AC10" s="64"/>
      <c r="AD10" s="65"/>
      <c r="AE10" s="64"/>
      <c r="AF10" s="64"/>
      <c r="AG10" s="64"/>
      <c r="AH10" s="65"/>
      <c r="AI10" s="66"/>
      <c r="AJ10" s="67"/>
    </row>
    <row r="11" spans="2:36" ht="15.75" x14ac:dyDescent="0.3">
      <c r="B11" s="13" t="s">
        <v>11</v>
      </c>
      <c r="C11" s="69">
        <v>5915707.2999999989</v>
      </c>
      <c r="D11" s="18">
        <f t="shared" si="4"/>
        <v>9.1178463711239832E-2</v>
      </c>
      <c r="E11" s="18">
        <f t="shared" si="0"/>
        <v>6.5190393859387671E-2</v>
      </c>
      <c r="F11" s="69">
        <v>6699098.2000000002</v>
      </c>
      <c r="G11" s="18">
        <f t="shared" si="1"/>
        <v>9.6386390432154204E-2</v>
      </c>
      <c r="H11" s="18">
        <f t="shared" si="2"/>
        <v>6.7631150733432482E-2</v>
      </c>
      <c r="I11" s="51">
        <f t="shared" si="3"/>
        <v>0.13242556811423065</v>
      </c>
      <c r="J11" s="4"/>
      <c r="K11" s="22">
        <v>21290323.390000004</v>
      </c>
      <c r="L11" s="22">
        <v>536518.86</v>
      </c>
      <c r="M11" s="21">
        <f t="shared" si="5"/>
        <v>21826842.250000004</v>
      </c>
      <c r="N11" s="26">
        <v>5558884.0000000009</v>
      </c>
      <c r="O11" s="23">
        <f t="shared" si="6"/>
        <v>27385726.250000004</v>
      </c>
      <c r="P11" s="59"/>
      <c r="Q11" s="59"/>
      <c r="R11" s="59"/>
      <c r="S11" s="60"/>
      <c r="T11" s="59"/>
      <c r="U11" s="59"/>
      <c r="V11" s="59"/>
      <c r="W11" s="60"/>
      <c r="X11" s="61"/>
      <c r="Y11" s="62"/>
      <c r="Z11" s="63"/>
      <c r="AA11" s="64"/>
      <c r="AB11" s="64"/>
      <c r="AC11" s="64"/>
      <c r="AD11" s="65"/>
      <c r="AE11" s="64"/>
      <c r="AF11" s="64"/>
      <c r="AG11" s="64"/>
      <c r="AH11" s="65"/>
      <c r="AI11" s="66"/>
      <c r="AJ11" s="67"/>
    </row>
    <row r="12" spans="2:36" ht="15.75" x14ac:dyDescent="0.3">
      <c r="B12" s="13" t="s">
        <v>12</v>
      </c>
      <c r="C12" s="69">
        <v>7926515.5199999986</v>
      </c>
      <c r="D12" s="18">
        <f t="shared" si="4"/>
        <v>0.12217093764880818</v>
      </c>
      <c r="E12" s="18">
        <f t="shared" si="0"/>
        <v>8.7349262307374317E-2</v>
      </c>
      <c r="F12" s="69">
        <v>8326158.9199999999</v>
      </c>
      <c r="G12" s="18">
        <f t="shared" si="1"/>
        <v>0.119796483124144</v>
      </c>
      <c r="H12" s="18">
        <f t="shared" si="2"/>
        <v>8.4057240562473517E-2</v>
      </c>
      <c r="I12" s="51">
        <f t="shared" si="3"/>
        <v>5.0418547594038063E-2</v>
      </c>
      <c r="J12" s="4"/>
      <c r="K12" s="22">
        <v>35106452.510600008</v>
      </c>
      <c r="L12" s="22">
        <v>5619541.3246999998</v>
      </c>
      <c r="M12" s="21">
        <f t="shared" si="5"/>
        <v>40725993.835300006</v>
      </c>
      <c r="N12" s="26">
        <v>0</v>
      </c>
      <c r="O12" s="23">
        <f t="shared" si="6"/>
        <v>40725993.835300006</v>
      </c>
      <c r="P12" s="59"/>
      <c r="Q12" s="59"/>
      <c r="R12" s="59"/>
      <c r="S12" s="60"/>
      <c r="T12" s="59"/>
      <c r="U12" s="59"/>
      <c r="V12" s="59"/>
      <c r="W12" s="60"/>
      <c r="X12" s="61"/>
      <c r="Y12" s="62"/>
      <c r="Z12" s="63"/>
      <c r="AA12" s="64"/>
      <c r="AB12" s="64"/>
      <c r="AC12" s="64"/>
      <c r="AD12" s="65"/>
      <c r="AE12" s="64"/>
      <c r="AF12" s="64"/>
      <c r="AG12" s="64"/>
      <c r="AH12" s="65"/>
      <c r="AI12" s="66"/>
      <c r="AJ12" s="67"/>
    </row>
    <row r="13" spans="2:36" ht="15.75" x14ac:dyDescent="0.3">
      <c r="B13" s="13" t="s">
        <v>13</v>
      </c>
      <c r="C13" s="69">
        <v>4742423.9000000069</v>
      </c>
      <c r="D13" s="18">
        <f t="shared" si="4"/>
        <v>7.3094712693014277E-2</v>
      </c>
      <c r="E13" s="18">
        <f t="shared" si="0"/>
        <v>5.226094974123785E-2</v>
      </c>
      <c r="F13" s="69">
        <v>5054658.4500000104</v>
      </c>
      <c r="G13" s="18">
        <f t="shared" si="1"/>
        <v>7.272624886479323E-2</v>
      </c>
      <c r="H13" s="18">
        <f t="shared" si="2"/>
        <v>5.1029609856736963E-2</v>
      </c>
      <c r="I13" s="51">
        <f t="shared" si="3"/>
        <v>6.5838599961509786E-2</v>
      </c>
      <c r="J13" s="4"/>
      <c r="K13" s="22">
        <v>5980076.7599999756</v>
      </c>
      <c r="L13" s="22">
        <v>0</v>
      </c>
      <c r="M13" s="21">
        <f t="shared" si="5"/>
        <v>5980076.7599999756</v>
      </c>
      <c r="N13" s="26">
        <v>15938143.420000056</v>
      </c>
      <c r="O13" s="23">
        <f t="shared" si="6"/>
        <v>21918220.18000003</v>
      </c>
      <c r="P13" s="59"/>
      <c r="Q13" s="59"/>
      <c r="R13" s="59"/>
      <c r="S13" s="60"/>
      <c r="T13" s="59"/>
      <c r="U13" s="59"/>
      <c r="V13" s="59"/>
      <c r="W13" s="60"/>
      <c r="X13" s="61"/>
      <c r="Y13" s="62"/>
      <c r="Z13" s="63"/>
      <c r="AA13" s="64"/>
      <c r="AB13" s="64"/>
      <c r="AC13" s="64"/>
      <c r="AD13" s="65"/>
      <c r="AE13" s="64"/>
      <c r="AF13" s="64"/>
      <c r="AG13" s="64"/>
      <c r="AH13" s="65"/>
      <c r="AI13" s="66"/>
      <c r="AJ13" s="67"/>
    </row>
    <row r="14" spans="2:36" ht="15.75" x14ac:dyDescent="0.3">
      <c r="B14" s="13" t="s">
        <v>14</v>
      </c>
      <c r="C14" s="69">
        <v>4171415.6800000113</v>
      </c>
      <c r="D14" s="18">
        <f t="shared" si="4"/>
        <v>6.4293795131374731E-2</v>
      </c>
      <c r="E14" s="18">
        <f t="shared" si="0"/>
        <v>4.5968506780317928E-2</v>
      </c>
      <c r="F14" s="69">
        <v>4168339.6900000134</v>
      </c>
      <c r="G14" s="18">
        <f t="shared" si="1"/>
        <v>5.9973925567203344E-2</v>
      </c>
      <c r="H14" s="18">
        <f t="shared" si="2"/>
        <v>4.2081725251100231E-2</v>
      </c>
      <c r="I14" s="51">
        <f t="shared" si="3"/>
        <v>-7.3739714187340038E-4</v>
      </c>
      <c r="J14" s="4"/>
      <c r="K14" s="22">
        <v>361536.90000000031</v>
      </c>
      <c r="L14" s="22">
        <v>164513.07</v>
      </c>
      <c r="M14" s="21">
        <f t="shared" si="5"/>
        <v>526049.97000000032</v>
      </c>
      <c r="N14" s="26">
        <v>20979988.849999912</v>
      </c>
      <c r="O14" s="23">
        <f t="shared" si="6"/>
        <v>21506038.819999911</v>
      </c>
      <c r="P14" s="59"/>
      <c r="Q14" s="59"/>
      <c r="R14" s="59"/>
      <c r="S14" s="60"/>
      <c r="T14" s="59"/>
      <c r="U14" s="59"/>
      <c r="V14" s="59"/>
      <c r="W14" s="60"/>
      <c r="X14" s="61"/>
      <c r="Y14" s="62"/>
      <c r="Z14" s="63"/>
      <c r="AA14" s="64"/>
      <c r="AB14" s="64"/>
      <c r="AC14" s="64"/>
      <c r="AD14" s="65"/>
      <c r="AE14" s="64"/>
      <c r="AF14" s="64"/>
      <c r="AG14" s="64"/>
      <c r="AH14" s="65"/>
      <c r="AI14" s="66"/>
      <c r="AJ14" s="67"/>
    </row>
    <row r="15" spans="2:36" ht="15.75" x14ac:dyDescent="0.3">
      <c r="B15" s="13" t="s">
        <v>29</v>
      </c>
      <c r="C15" s="69">
        <v>8461630.4399999995</v>
      </c>
      <c r="D15" s="18">
        <f t="shared" si="4"/>
        <v>0.13041863379742646</v>
      </c>
      <c r="E15" s="18">
        <f t="shared" si="0"/>
        <v>9.3246165353073479E-2</v>
      </c>
      <c r="F15" s="69">
        <v>8201236.936999999</v>
      </c>
      <c r="G15" s="18">
        <f t="shared" si="1"/>
        <v>0.11799911000502819</v>
      </c>
      <c r="H15" s="18">
        <f t="shared" si="2"/>
        <v>8.2796083133524004E-2</v>
      </c>
      <c r="I15" s="51">
        <f t="shared" si="3"/>
        <v>-3.0773443114350964E-2</v>
      </c>
      <c r="J15" s="4"/>
      <c r="K15" s="22">
        <v>40513088.600000001</v>
      </c>
      <c r="L15" s="22">
        <v>2678868.0100000002</v>
      </c>
      <c r="M15" s="21">
        <f t="shared" si="5"/>
        <v>43191956.609999999</v>
      </c>
      <c r="N15" s="26">
        <v>2718283.23</v>
      </c>
      <c r="O15" s="23">
        <f t="shared" si="6"/>
        <v>45910239.839999996</v>
      </c>
      <c r="P15" s="59"/>
      <c r="Q15" s="59"/>
      <c r="R15" s="59"/>
      <c r="S15" s="60"/>
      <c r="T15" s="59"/>
      <c r="U15" s="59"/>
      <c r="V15" s="59"/>
      <c r="W15" s="60"/>
      <c r="X15" s="61"/>
      <c r="Y15" s="62"/>
      <c r="Z15" s="63"/>
      <c r="AA15" s="64"/>
      <c r="AB15" s="64"/>
      <c r="AC15" s="64"/>
      <c r="AD15" s="65"/>
      <c r="AE15" s="64"/>
      <c r="AF15" s="64"/>
      <c r="AG15" s="64"/>
      <c r="AH15" s="65"/>
      <c r="AI15" s="66"/>
      <c r="AJ15" s="67"/>
    </row>
    <row r="16" spans="2:36" ht="15.75" x14ac:dyDescent="0.3">
      <c r="B16" s="13" t="s">
        <v>25</v>
      </c>
      <c r="C16" s="69">
        <v>6410351.0799999954</v>
      </c>
      <c r="D16" s="18">
        <f t="shared" si="4"/>
        <v>9.8802380456532529E-2</v>
      </c>
      <c r="E16" s="18">
        <f t="shared" si="0"/>
        <v>7.0641309735211363E-2</v>
      </c>
      <c r="F16" s="69">
        <v>7008435.1949999938</v>
      </c>
      <c r="G16" s="18">
        <f t="shared" si="1"/>
        <v>0.10083712028937271</v>
      </c>
      <c r="H16" s="18">
        <f t="shared" si="2"/>
        <v>7.0754081061020685E-2</v>
      </c>
      <c r="I16" s="51">
        <f t="shared" si="3"/>
        <v>9.3299744044595886E-2</v>
      </c>
      <c r="J16" s="4"/>
      <c r="K16" s="22">
        <v>22331730.319999997</v>
      </c>
      <c r="L16" s="22">
        <v>0</v>
      </c>
      <c r="M16" s="21">
        <f t="shared" si="5"/>
        <v>22331730.319999997</v>
      </c>
      <c r="N16" s="26">
        <v>5831647.9199999934</v>
      </c>
      <c r="O16" s="23">
        <f t="shared" si="6"/>
        <v>28163378.239999991</v>
      </c>
      <c r="P16" s="59"/>
      <c r="Q16" s="59"/>
      <c r="R16" s="59"/>
      <c r="S16" s="60"/>
      <c r="T16" s="59"/>
      <c r="U16" s="59"/>
      <c r="V16" s="59"/>
      <c r="W16" s="60"/>
      <c r="X16" s="61"/>
      <c r="Y16" s="62"/>
      <c r="Z16" s="63"/>
      <c r="AA16" s="64"/>
      <c r="AB16" s="64"/>
      <c r="AC16" s="64"/>
      <c r="AD16" s="65"/>
      <c r="AE16" s="64"/>
      <c r="AF16" s="64"/>
      <c r="AG16" s="64"/>
      <c r="AH16" s="65"/>
      <c r="AI16" s="66"/>
      <c r="AJ16" s="67"/>
    </row>
    <row r="17" spans="2:36" ht="15.75" x14ac:dyDescent="0.3">
      <c r="B17" s="13" t="s">
        <v>15</v>
      </c>
      <c r="C17" s="69">
        <v>8971785.5600000005</v>
      </c>
      <c r="D17" s="18">
        <f t="shared" si="4"/>
        <v>0.13828162595324583</v>
      </c>
      <c r="E17" s="18">
        <f t="shared" si="0"/>
        <v>9.8868014358717032E-2</v>
      </c>
      <c r="F17" s="69">
        <v>9933475.9300000016</v>
      </c>
      <c r="G17" s="18">
        <f t="shared" si="1"/>
        <v>0.14292250400768663</v>
      </c>
      <c r="H17" s="18">
        <f t="shared" si="2"/>
        <v>0.10028400657401222</v>
      </c>
      <c r="I17" s="51">
        <f t="shared" si="3"/>
        <v>0.10719052116979053</v>
      </c>
      <c r="J17" s="4"/>
      <c r="K17" s="22">
        <v>13486590.51</v>
      </c>
      <c r="L17" s="22">
        <v>3401538.35</v>
      </c>
      <c r="M17" s="21">
        <f t="shared" si="5"/>
        <v>16888128.859999999</v>
      </c>
      <c r="N17" s="26">
        <v>21582107.830000002</v>
      </c>
      <c r="O17" s="23">
        <f t="shared" si="6"/>
        <v>38470236.689999998</v>
      </c>
      <c r="P17" s="59"/>
      <c r="Q17" s="59"/>
      <c r="R17" s="59"/>
      <c r="S17" s="60"/>
      <c r="T17" s="59"/>
      <c r="U17" s="59"/>
      <c r="V17" s="59"/>
      <c r="W17" s="60"/>
      <c r="X17" s="61"/>
      <c r="Y17" s="62"/>
      <c r="Z17" s="63"/>
      <c r="AA17" s="64"/>
      <c r="AB17" s="64"/>
      <c r="AC17" s="64"/>
      <c r="AD17" s="65"/>
      <c r="AE17" s="64"/>
      <c r="AF17" s="64"/>
      <c r="AG17" s="64"/>
      <c r="AH17" s="65"/>
      <c r="AI17" s="66"/>
      <c r="AJ17" s="67"/>
    </row>
    <row r="18" spans="2:36" ht="15.75" x14ac:dyDescent="0.3">
      <c r="B18" s="13" t="s">
        <v>16</v>
      </c>
      <c r="C18" s="69">
        <v>3431204.3699999996</v>
      </c>
      <c r="D18" s="18">
        <f t="shared" si="4"/>
        <v>5.2884959865389651E-2</v>
      </c>
      <c r="E18" s="18">
        <f t="shared" si="0"/>
        <v>3.7811465806016499E-2</v>
      </c>
      <c r="F18" s="69">
        <v>3224360.88</v>
      </c>
      <c r="G18" s="18">
        <f t="shared" si="1"/>
        <v>4.6391991488323653E-2</v>
      </c>
      <c r="H18" s="18">
        <f t="shared" si="2"/>
        <v>3.2551730126043378E-2</v>
      </c>
      <c r="I18" s="51">
        <f t="shared" si="3"/>
        <v>-6.0283057403543637E-2</v>
      </c>
      <c r="J18" s="4"/>
      <c r="K18" s="22">
        <v>17172754.32</v>
      </c>
      <c r="L18" s="22">
        <v>487866.89</v>
      </c>
      <c r="M18" s="21">
        <f t="shared" si="5"/>
        <v>17660621.210000001</v>
      </c>
      <c r="N18" s="26">
        <v>0</v>
      </c>
      <c r="O18" s="23">
        <f t="shared" si="6"/>
        <v>17660621.210000001</v>
      </c>
      <c r="P18" s="59"/>
      <c r="Q18" s="59"/>
      <c r="R18" s="59"/>
      <c r="S18" s="60"/>
      <c r="T18" s="59"/>
      <c r="U18" s="59"/>
      <c r="V18" s="59"/>
      <c r="W18" s="60"/>
      <c r="X18" s="61"/>
      <c r="Y18" s="62"/>
      <c r="Z18" s="63"/>
      <c r="AA18" s="64"/>
      <c r="AB18" s="64"/>
      <c r="AC18" s="64"/>
      <c r="AD18" s="65"/>
      <c r="AE18" s="64"/>
      <c r="AF18" s="64"/>
      <c r="AG18" s="64"/>
      <c r="AH18" s="65"/>
      <c r="AI18" s="66"/>
      <c r="AJ18" s="67"/>
    </row>
    <row r="19" spans="2:36" ht="15.75" x14ac:dyDescent="0.3">
      <c r="B19" s="13" t="s">
        <v>17</v>
      </c>
      <c r="C19" s="69">
        <v>2660878.7199999997</v>
      </c>
      <c r="D19" s="18">
        <f t="shared" si="4"/>
        <v>4.1011973971655145E-2</v>
      </c>
      <c r="E19" s="18">
        <f t="shared" si="0"/>
        <v>2.9322568371302506E-2</v>
      </c>
      <c r="F19" s="69">
        <v>2499734.5099999998</v>
      </c>
      <c r="G19" s="18">
        <f t="shared" si="1"/>
        <v>3.5966092638795723E-2</v>
      </c>
      <c r="H19" s="18">
        <f t="shared" si="2"/>
        <v>2.5236220815418552E-2</v>
      </c>
      <c r="I19" s="51">
        <f t="shared" si="3"/>
        <v>-6.0560524156471132E-2</v>
      </c>
      <c r="J19" s="4"/>
      <c r="K19" s="22">
        <v>10719378.42</v>
      </c>
      <c r="L19" s="22">
        <v>3790937.2199999997</v>
      </c>
      <c r="M19" s="21">
        <f t="shared" si="5"/>
        <v>14510315.640000001</v>
      </c>
      <c r="N19" s="27">
        <v>0</v>
      </c>
      <c r="O19" s="23">
        <f t="shared" si="6"/>
        <v>14510315.640000001</v>
      </c>
      <c r="P19" s="59"/>
      <c r="Q19" s="59"/>
      <c r="R19" s="59"/>
      <c r="S19" s="60"/>
      <c r="T19" s="59"/>
      <c r="U19" s="59"/>
      <c r="V19" s="59"/>
      <c r="W19" s="60"/>
      <c r="X19" s="61"/>
      <c r="Y19" s="62"/>
      <c r="Z19" s="63"/>
      <c r="AA19" s="64"/>
      <c r="AB19" s="64"/>
      <c r="AC19" s="64"/>
      <c r="AD19" s="65"/>
      <c r="AE19" s="64"/>
      <c r="AF19" s="64"/>
      <c r="AG19" s="64"/>
      <c r="AH19" s="65"/>
      <c r="AI19" s="66"/>
      <c r="AJ19" s="67"/>
    </row>
    <row r="20" spans="2:36" s="5" customFormat="1" ht="30" customHeight="1" x14ac:dyDescent="0.25">
      <c r="B20" s="52" t="s">
        <v>5</v>
      </c>
      <c r="C20" s="70">
        <f>SUM(C7:C19)</f>
        <v>64880532.74000001</v>
      </c>
      <c r="D20" s="53">
        <f>SUM(D7:D19)</f>
        <v>1</v>
      </c>
      <c r="E20" s="54">
        <f t="shared" si="0"/>
        <v>0.71497578710959864</v>
      </c>
      <c r="F20" s="70">
        <f>SUM(F7:F19)</f>
        <v>69502532.151730016</v>
      </c>
      <c r="G20" s="53">
        <f>SUM(G7:G19)</f>
        <v>0.99999999999999989</v>
      </c>
      <c r="H20" s="54">
        <f t="shared" si="2"/>
        <v>0.70166701367489881</v>
      </c>
      <c r="I20" s="55">
        <f t="shared" ref="I20" si="9">(F20-C20)/C20</f>
        <v>7.1238616832140486E-2</v>
      </c>
      <c r="J20" s="6"/>
      <c r="K20" s="20">
        <f>SUM(K7:K19)</f>
        <v>217671669.83059996</v>
      </c>
      <c r="L20" s="22">
        <f>SUM(L7:L19)</f>
        <v>19963392.464700002</v>
      </c>
      <c r="M20" s="21">
        <f>SUM(K20:L20)</f>
        <v>237635062.29529998</v>
      </c>
      <c r="N20" s="24">
        <f>SUM(N7:N19)</f>
        <v>76380413.269999966</v>
      </c>
      <c r="O20" s="24">
        <f>SUM(M20:N20)</f>
        <v>314015475.56529993</v>
      </c>
      <c r="P20" s="42"/>
      <c r="Q20" s="42"/>
      <c r="R20" s="42"/>
      <c r="S20" s="42"/>
      <c r="T20" s="42"/>
      <c r="U20" s="43"/>
      <c r="V20" s="42"/>
    </row>
    <row r="21" spans="2:36" x14ac:dyDescent="0.25">
      <c r="B21" s="75" t="s">
        <v>7</v>
      </c>
      <c r="C21" s="76"/>
      <c r="D21" s="76"/>
      <c r="E21" s="76"/>
      <c r="F21" s="76"/>
      <c r="G21" s="76"/>
      <c r="H21" s="76"/>
      <c r="I21" s="77"/>
      <c r="J21" s="7"/>
      <c r="K21" s="7"/>
      <c r="M21" s="21"/>
      <c r="P21" s="47"/>
      <c r="Q21" s="47"/>
      <c r="R21" s="47"/>
      <c r="S21" s="47"/>
      <c r="T21" s="47"/>
      <c r="U21" s="47"/>
      <c r="V21" s="47"/>
    </row>
    <row r="22" spans="2:36" x14ac:dyDescent="0.25">
      <c r="B22" s="56" t="s">
        <v>26</v>
      </c>
      <c r="C22" s="69">
        <v>1647398.19</v>
      </c>
      <c r="D22" s="18">
        <f>C22/C$36</f>
        <v>6.3693300899898719E-2</v>
      </c>
      <c r="E22" s="18">
        <f t="shared" ref="E22:E32" si="10">C22/C$37</f>
        <v>1.8154132955385129E-2</v>
      </c>
      <c r="F22" s="69">
        <v>1920480.52</v>
      </c>
      <c r="G22" s="18">
        <f>F22/F$36</f>
        <v>6.4988881690187197E-2</v>
      </c>
      <c r="H22" s="18">
        <f>F22/F$37</f>
        <v>1.9388327152562234E-2</v>
      </c>
      <c r="I22" s="51">
        <f t="shared" ref="I22:I35" si="11">(F22-C22)/C22</f>
        <v>0.16576583102838063</v>
      </c>
      <c r="J22" s="8" t="s">
        <v>0</v>
      </c>
      <c r="K22" s="16"/>
      <c r="L22" s="16"/>
      <c r="P22" s="48"/>
      <c r="Q22" s="49"/>
      <c r="R22" s="49"/>
      <c r="S22" s="45"/>
      <c r="T22" s="46"/>
      <c r="U22" s="40"/>
      <c r="V22" s="47"/>
      <c r="W22" s="39"/>
    </row>
    <row r="23" spans="2:36" x14ac:dyDescent="0.25">
      <c r="B23" s="56" t="s">
        <v>37</v>
      </c>
      <c r="C23" s="69">
        <v>950298.94</v>
      </c>
      <c r="D23" s="18">
        <f t="shared" ref="D23:D35" si="12">C23/C$36</f>
        <v>3.6741376005927744E-2</v>
      </c>
      <c r="E23" s="18">
        <f t="shared" si="10"/>
        <v>1.0472181776599837E-2</v>
      </c>
      <c r="F23" s="69">
        <v>2149096.41</v>
      </c>
      <c r="G23" s="18">
        <f t="shared" ref="G23:G35" si="13">F23/F$36</f>
        <v>7.2725222086759841E-2</v>
      </c>
      <c r="H23" s="18">
        <f t="shared" ref="H23:H35" si="14">F23/F$37</f>
        <v>2.169633268629927E-2</v>
      </c>
      <c r="I23" s="51">
        <f t="shared" si="11"/>
        <v>1.2614951143689588</v>
      </c>
      <c r="K23" s="16"/>
      <c r="L23" s="16"/>
      <c r="P23" s="48"/>
      <c r="Q23" s="49"/>
      <c r="R23" s="49"/>
      <c r="S23" s="45"/>
      <c r="T23" s="46"/>
      <c r="U23" s="40"/>
      <c r="V23" s="47"/>
      <c r="W23" s="39"/>
    </row>
    <row r="24" spans="2:36" x14ac:dyDescent="0.25">
      <c r="B24" s="56" t="s">
        <v>27</v>
      </c>
      <c r="C24" s="69">
        <v>1930316.9900000002</v>
      </c>
      <c r="D24" s="18">
        <f t="shared" si="12"/>
        <v>7.4631780963809846E-2</v>
      </c>
      <c r="E24" s="18">
        <f t="shared" si="10"/>
        <v>2.1271864625818749E-2</v>
      </c>
      <c r="F24" s="69">
        <v>2153204.15</v>
      </c>
      <c r="G24" s="18">
        <f t="shared" si="13"/>
        <v>7.2864227625266453E-2</v>
      </c>
      <c r="H24" s="18">
        <f t="shared" si="14"/>
        <v>2.1737802623717672E-2</v>
      </c>
      <c r="I24" s="51">
        <f t="shared" si="11"/>
        <v>0.11546661048660181</v>
      </c>
      <c r="K24" s="16"/>
      <c r="L24" s="16"/>
      <c r="P24" s="48"/>
      <c r="Q24" s="49"/>
      <c r="R24" s="49"/>
      <c r="S24" s="45"/>
      <c r="T24" s="46"/>
      <c r="U24" s="40"/>
      <c r="V24" s="47"/>
      <c r="W24" s="39"/>
    </row>
    <row r="25" spans="2:36" x14ac:dyDescent="0.25">
      <c r="B25" s="56" t="s">
        <v>18</v>
      </c>
      <c r="C25" s="69">
        <v>3511054.8200000003</v>
      </c>
      <c r="D25" s="18">
        <f t="shared" si="12"/>
        <v>0.13574779460350128</v>
      </c>
      <c r="E25" s="18">
        <f t="shared" si="10"/>
        <v>3.8691408308470836E-2</v>
      </c>
      <c r="F25" s="69">
        <v>3741109.1040000003</v>
      </c>
      <c r="G25" s="18">
        <f t="shared" si="13"/>
        <v>0.1265987831784611</v>
      </c>
      <c r="H25" s="18">
        <f t="shared" si="14"/>
        <v>3.7768593050754286E-2</v>
      </c>
      <c r="I25" s="51">
        <f t="shared" si="11"/>
        <v>6.5522840227256823E-2</v>
      </c>
      <c r="K25" s="16"/>
      <c r="L25" s="16"/>
      <c r="P25" s="48"/>
      <c r="Q25" s="49"/>
      <c r="R25" s="49"/>
      <c r="S25" s="45"/>
      <c r="T25" s="46"/>
      <c r="U25" s="40"/>
      <c r="V25" s="47"/>
      <c r="W25" s="39"/>
    </row>
    <row r="26" spans="2:36" x14ac:dyDescent="0.25">
      <c r="B26" s="56" t="s">
        <v>19</v>
      </c>
      <c r="C26" s="69">
        <v>2908832.0900000003</v>
      </c>
      <c r="D26" s="18">
        <f t="shared" si="12"/>
        <v>0.11246407741631141</v>
      </c>
      <c r="E26" s="18">
        <f t="shared" si="10"/>
        <v>3.2054985144029331E-2</v>
      </c>
      <c r="F26" s="69">
        <v>3341965.46</v>
      </c>
      <c r="G26" s="18">
        <f t="shared" si="13"/>
        <v>0.1130917994901776</v>
      </c>
      <c r="H26" s="18">
        <f t="shared" si="14"/>
        <v>3.373901427078424E-2</v>
      </c>
      <c r="I26" s="51">
        <f t="shared" si="11"/>
        <v>0.14890284368390599</v>
      </c>
      <c r="K26" s="16"/>
      <c r="L26" s="16"/>
      <c r="P26" s="48"/>
      <c r="Q26" s="49"/>
      <c r="R26" s="49"/>
      <c r="S26" s="45"/>
      <c r="T26" s="46"/>
      <c r="U26" s="40"/>
      <c r="V26" s="47"/>
      <c r="W26" s="39"/>
    </row>
    <row r="27" spans="2:36" x14ac:dyDescent="0.25">
      <c r="B27" s="56" t="s">
        <v>38</v>
      </c>
      <c r="C27" s="71">
        <v>161702.03</v>
      </c>
      <c r="D27" s="18">
        <f t="shared" si="12"/>
        <v>6.2518801558926378E-3</v>
      </c>
      <c r="E27" s="18">
        <f t="shared" si="10"/>
        <v>1.7819372205184194E-3</v>
      </c>
      <c r="F27" s="69">
        <v>1068915.8</v>
      </c>
      <c r="G27" s="18">
        <f t="shared" ref="G27" si="15">F27/F$36</f>
        <v>3.617201098346564E-2</v>
      </c>
      <c r="H27" s="18">
        <f t="shared" ref="H27" si="16">F27/F$37</f>
        <v>1.0791304058081663E-2</v>
      </c>
      <c r="I27" s="51">
        <f t="shared" si="11"/>
        <v>5.6104043344415651</v>
      </c>
      <c r="K27" s="16"/>
      <c r="L27" s="16"/>
      <c r="P27" s="48"/>
      <c r="Q27" s="49"/>
      <c r="R27" s="49"/>
      <c r="S27" s="45"/>
      <c r="T27" s="46"/>
      <c r="U27" s="40"/>
      <c r="V27" s="47"/>
      <c r="W27" s="39"/>
    </row>
    <row r="28" spans="2:36" x14ac:dyDescent="0.25">
      <c r="B28" s="56" t="s">
        <v>20</v>
      </c>
      <c r="C28" s="69">
        <v>1842240.4</v>
      </c>
      <c r="D28" s="18">
        <f t="shared" si="12"/>
        <v>7.1226478722275263E-2</v>
      </c>
      <c r="E28" s="18">
        <f t="shared" si="10"/>
        <v>2.0301271034771431E-2</v>
      </c>
      <c r="F28" s="69">
        <v>1981265.31</v>
      </c>
      <c r="G28" s="18">
        <f t="shared" si="13"/>
        <v>6.7045833314915398E-2</v>
      </c>
      <c r="H28" s="18">
        <f t="shared" si="14"/>
        <v>2.0001983673493668E-2</v>
      </c>
      <c r="I28" s="51">
        <f t="shared" si="11"/>
        <v>7.5465129306685572E-2</v>
      </c>
      <c r="K28" s="16"/>
      <c r="L28" s="16"/>
      <c r="P28" s="48"/>
      <c r="Q28" s="49"/>
      <c r="R28" s="49"/>
      <c r="S28" s="45"/>
      <c r="T28" s="46"/>
      <c r="U28" s="40"/>
      <c r="V28" s="47"/>
      <c r="W28" s="39"/>
    </row>
    <row r="29" spans="2:36" x14ac:dyDescent="0.25">
      <c r="B29" s="56" t="s">
        <v>21</v>
      </c>
      <c r="C29" s="69">
        <v>1274369.04</v>
      </c>
      <c r="D29" s="18">
        <f t="shared" si="12"/>
        <v>4.9270887399867222E-2</v>
      </c>
      <c r="E29" s="18">
        <f t="shared" si="10"/>
        <v>1.4043395899558754E-2</v>
      </c>
      <c r="F29" s="69">
        <v>93369.52</v>
      </c>
      <c r="G29" s="18">
        <f t="shared" si="13"/>
        <v>3.1596158490321824E-3</v>
      </c>
      <c r="H29" s="18">
        <f t="shared" si="14"/>
        <v>9.4261763188189097E-4</v>
      </c>
      <c r="I29" s="51">
        <f t="shared" si="11"/>
        <v>-0.92673274611253897</v>
      </c>
      <c r="K29" s="16"/>
      <c r="L29" s="16"/>
      <c r="P29" s="48"/>
      <c r="Q29" s="49"/>
      <c r="R29" s="49"/>
      <c r="S29" s="45"/>
      <c r="T29" s="46"/>
      <c r="U29" s="40"/>
      <c r="V29" s="47"/>
      <c r="W29" s="39"/>
    </row>
    <row r="30" spans="2:36" x14ac:dyDescent="0.25">
      <c r="B30" s="56" t="s">
        <v>22</v>
      </c>
      <c r="C30" s="69">
        <v>1168360.24</v>
      </c>
      <c r="D30" s="18">
        <f t="shared" si="12"/>
        <v>4.5172272725271044E-2</v>
      </c>
      <c r="E30" s="18">
        <f t="shared" si="10"/>
        <v>1.2875191477990927E-2</v>
      </c>
      <c r="F30" s="69">
        <v>1151029.32</v>
      </c>
      <c r="G30" s="18">
        <f t="shared" si="13"/>
        <v>3.8950724842247618E-2</v>
      </c>
      <c r="H30" s="18">
        <f t="shared" si="14"/>
        <v>1.1620286061715036E-2</v>
      </c>
      <c r="I30" s="51">
        <f t="shared" si="11"/>
        <v>-1.4833541408427187E-2</v>
      </c>
      <c r="K30" s="16"/>
      <c r="L30" s="16"/>
      <c r="P30" s="48"/>
      <c r="Q30" s="49"/>
      <c r="R30" s="49"/>
      <c r="S30" s="45"/>
      <c r="T30" s="46"/>
      <c r="U30" s="40"/>
      <c r="V30" s="47"/>
      <c r="W30" s="39"/>
    </row>
    <row r="31" spans="2:36" x14ac:dyDescent="0.25">
      <c r="B31" s="56" t="s">
        <v>23</v>
      </c>
      <c r="C31" s="69">
        <v>2009108.05</v>
      </c>
      <c r="D31" s="18">
        <f t="shared" si="12"/>
        <v>7.7678077070765003E-2</v>
      </c>
      <c r="E31" s="18">
        <f t="shared" si="10"/>
        <v>2.2140132775934733E-2</v>
      </c>
      <c r="F31" s="69">
        <v>2289505.38</v>
      </c>
      <c r="G31" s="18">
        <f t="shared" si="13"/>
        <v>7.7476648536829243E-2</v>
      </c>
      <c r="H31" s="18">
        <f t="shared" si="14"/>
        <v>2.3113839928452548E-2</v>
      </c>
      <c r="I31" s="51">
        <f t="shared" si="11"/>
        <v>0.13956309119362686</v>
      </c>
      <c r="K31" s="16"/>
      <c r="L31" s="16"/>
      <c r="P31" s="48"/>
      <c r="Q31" s="49"/>
      <c r="R31" s="49"/>
      <c r="S31" s="45"/>
      <c r="T31" s="46"/>
      <c r="U31" s="40"/>
      <c r="V31" s="47"/>
      <c r="W31" s="39"/>
    </row>
    <row r="32" spans="2:36" x14ac:dyDescent="0.25">
      <c r="B32" s="56" t="s">
        <v>30</v>
      </c>
      <c r="C32" s="69">
        <v>1064928.68</v>
      </c>
      <c r="D32" s="18">
        <f t="shared" si="12"/>
        <v>4.1173301794250453E-2</v>
      </c>
      <c r="E32" s="18">
        <f t="shared" si="10"/>
        <v>1.173538793600519E-2</v>
      </c>
      <c r="F32" s="69">
        <v>992508.82</v>
      </c>
      <c r="G32" s="18">
        <f t="shared" si="13"/>
        <v>3.3586405906084013E-2</v>
      </c>
      <c r="H32" s="18">
        <f t="shared" si="14"/>
        <v>1.0019932773889057E-2</v>
      </c>
      <c r="I32" s="51">
        <f t="shared" si="11"/>
        <v>-6.8004422606028403E-2</v>
      </c>
      <c r="K32" s="16"/>
      <c r="L32" s="16"/>
      <c r="P32" s="48"/>
      <c r="Q32" s="49"/>
      <c r="R32" s="49"/>
      <c r="S32" s="45"/>
      <c r="T32" s="46"/>
      <c r="U32" s="40"/>
      <c r="V32" s="47"/>
      <c r="W32" s="39"/>
    </row>
    <row r="33" spans="2:23" ht="15" customHeight="1" x14ac:dyDescent="0.25">
      <c r="B33" s="56" t="s">
        <v>35</v>
      </c>
      <c r="C33" s="69" t="s">
        <v>31</v>
      </c>
      <c r="D33" s="38" t="s">
        <v>31</v>
      </c>
      <c r="E33" s="38" t="s">
        <v>31</v>
      </c>
      <c r="F33" s="69">
        <v>435210.98</v>
      </c>
      <c r="G33" s="18">
        <f t="shared" ref="G33:G34" si="17">F33/F$36</f>
        <v>1.4727498974834915E-2</v>
      </c>
      <c r="H33" s="18">
        <f t="shared" ref="H33:H34" si="18">F33/F$37</f>
        <v>4.3936987502623658E-3</v>
      </c>
      <c r="I33" s="51" t="s">
        <v>31</v>
      </c>
      <c r="K33" s="16"/>
      <c r="L33" s="16"/>
      <c r="P33" s="48"/>
      <c r="Q33" s="49"/>
      <c r="R33" s="49"/>
      <c r="S33" s="45"/>
      <c r="T33" s="46"/>
      <c r="U33" s="40"/>
      <c r="V33" s="47"/>
      <c r="W33" s="39"/>
    </row>
    <row r="34" spans="2:23" ht="15" customHeight="1" x14ac:dyDescent="0.25">
      <c r="B34" s="56" t="s">
        <v>24</v>
      </c>
      <c r="C34" s="69">
        <v>1632387.02</v>
      </c>
      <c r="D34" s="18">
        <f t="shared" si="12"/>
        <v>6.311292453826782E-2</v>
      </c>
      <c r="E34" s="18">
        <f>C34/C$37</f>
        <v>1.7988711639731089E-2</v>
      </c>
      <c r="F34" s="69">
        <v>1700087.89</v>
      </c>
      <c r="G34" s="18">
        <f t="shared" si="17"/>
        <v>5.7530815645102179E-2</v>
      </c>
      <c r="H34" s="18">
        <f t="shared" si="18"/>
        <v>1.7163340037122186E-2</v>
      </c>
      <c r="I34" s="51">
        <f t="shared" ref="I34" si="19">(F34-C34)/C34</f>
        <v>4.1473540998874077E-2</v>
      </c>
      <c r="K34" s="16"/>
      <c r="L34" s="16"/>
      <c r="P34" s="48"/>
      <c r="Q34" s="49"/>
      <c r="R34" s="49"/>
      <c r="S34" s="45"/>
      <c r="T34" s="46"/>
      <c r="U34" s="40"/>
      <c r="V34" s="47"/>
      <c r="W34" s="39"/>
    </row>
    <row r="35" spans="2:23" x14ac:dyDescent="0.25">
      <c r="B35" s="56" t="s">
        <v>36</v>
      </c>
      <c r="C35" s="69">
        <v>5763547.6099999994</v>
      </c>
      <c r="D35" s="18">
        <f t="shared" si="12"/>
        <v>0.22283584770396164</v>
      </c>
      <c r="E35" s="18">
        <f>C35/C$37</f>
        <v>6.3513612095587035E-2</v>
      </c>
      <c r="F35" s="69">
        <v>6533160.2000000002</v>
      </c>
      <c r="G35" s="18">
        <f t="shared" si="13"/>
        <v>0.22108153187663665</v>
      </c>
      <c r="H35" s="18">
        <f t="shared" si="14"/>
        <v>6.595591362608505E-2</v>
      </c>
      <c r="I35" s="51">
        <f t="shared" si="11"/>
        <v>0.13353105449579183</v>
      </c>
      <c r="K35" s="16"/>
      <c r="L35" s="16"/>
      <c r="P35" s="47"/>
      <c r="Q35" s="47"/>
      <c r="R35" s="47"/>
      <c r="S35" s="47"/>
      <c r="T35" s="47"/>
      <c r="U35" s="50"/>
      <c r="V35" s="47"/>
    </row>
    <row r="36" spans="2:23" s="5" customFormat="1" ht="30" x14ac:dyDescent="0.25">
      <c r="B36" s="52" t="s">
        <v>6</v>
      </c>
      <c r="C36" s="70">
        <f>SUM(C22:C35)</f>
        <v>25864544.099999998</v>
      </c>
      <c r="D36" s="53">
        <f>SUM(D22:D35)</f>
        <v>1</v>
      </c>
      <c r="E36" s="54">
        <f t="shared" ref="E36" si="20">C36/C$37</f>
        <v>0.28502421289040142</v>
      </c>
      <c r="F36" s="70">
        <f>SUM(F22:F35)</f>
        <v>29550908.864</v>
      </c>
      <c r="G36" s="53">
        <f>SUM(G22:G35)</f>
        <v>1</v>
      </c>
      <c r="H36" s="54">
        <f t="shared" ref="H36" si="21">F36/F$37</f>
        <v>0.29833298632510119</v>
      </c>
      <c r="I36" s="55">
        <f t="shared" ref="I36" si="22">(F36-C36)/C36</f>
        <v>0.1425257970814186</v>
      </c>
      <c r="K36" s="19"/>
      <c r="P36" s="41"/>
      <c r="Q36" s="41"/>
      <c r="R36" s="41"/>
      <c r="S36" s="41"/>
      <c r="T36" s="41"/>
      <c r="U36" s="41"/>
      <c r="V36" s="41"/>
    </row>
    <row r="37" spans="2:23" s="9" customFormat="1" ht="30" customHeight="1" thickBot="1" x14ac:dyDescent="0.3">
      <c r="B37" s="57" t="s">
        <v>8</v>
      </c>
      <c r="C37" s="28">
        <f>C20+C36</f>
        <v>90745076.840000004</v>
      </c>
      <c r="D37" s="28"/>
      <c r="E37" s="29">
        <f>E20+E36</f>
        <v>1</v>
      </c>
      <c r="F37" s="28">
        <f>F20+F36</f>
        <v>99053441.015730023</v>
      </c>
      <c r="G37" s="28"/>
      <c r="H37" s="29">
        <f>H20+H36</f>
        <v>1</v>
      </c>
      <c r="I37" s="58">
        <f>(F37-C37)/C37</f>
        <v>9.1557189271867276E-2</v>
      </c>
    </row>
    <row r="39" spans="2:23" x14ac:dyDescent="0.25">
      <c r="B39" s="15" t="s">
        <v>42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23" ht="15" customHeight="1" x14ac:dyDescent="0.25">
      <c r="F40" s="68"/>
    </row>
    <row r="41" spans="2:23" x14ac:dyDescent="0.25">
      <c r="B41" s="15" t="s">
        <v>43</v>
      </c>
      <c r="F41" s="14"/>
      <c r="G41" s="4"/>
    </row>
    <row r="43" spans="2:23" x14ac:dyDescent="0.25">
      <c r="B43" s="15" t="s">
        <v>45</v>
      </c>
    </row>
    <row r="44" spans="2:23" x14ac:dyDescent="0.25">
      <c r="B44" s="15"/>
    </row>
    <row r="45" spans="2:23" x14ac:dyDescent="0.25">
      <c r="B45" s="15" t="s">
        <v>44</v>
      </c>
    </row>
    <row r="46" spans="2:23" ht="15.75" x14ac:dyDescent="0.3">
      <c r="B46" s="15"/>
      <c r="C46" s="31"/>
      <c r="D46" s="31"/>
      <c r="E46" s="32"/>
      <c r="F46" s="33"/>
      <c r="G46" s="34"/>
      <c r="H46" s="35"/>
    </row>
    <row r="47" spans="2:23" ht="15.75" x14ac:dyDescent="0.3">
      <c r="B47" s="15" t="s">
        <v>46</v>
      </c>
      <c r="C47" s="31"/>
      <c r="D47" s="31"/>
      <c r="E47" s="32"/>
      <c r="F47" s="33"/>
      <c r="G47" s="34"/>
      <c r="H47" s="35"/>
    </row>
    <row r="48" spans="2:23" ht="15.75" x14ac:dyDescent="0.3">
      <c r="B48" s="15"/>
      <c r="C48" s="31"/>
      <c r="D48" s="31"/>
      <c r="E48" s="32"/>
      <c r="F48" s="33"/>
      <c r="G48" s="34"/>
      <c r="H48" s="35"/>
    </row>
    <row r="49" spans="2:8" ht="15.75" x14ac:dyDescent="0.3">
      <c r="B49" s="15" t="s">
        <v>47</v>
      </c>
      <c r="C49" s="31"/>
      <c r="D49" s="31"/>
      <c r="E49" s="32"/>
      <c r="F49" s="33"/>
      <c r="G49" s="34"/>
      <c r="H49" s="35"/>
    </row>
    <row r="50" spans="2:8" ht="15.75" x14ac:dyDescent="0.3">
      <c r="B50" s="30"/>
      <c r="C50" s="31"/>
      <c r="D50" s="31"/>
      <c r="E50" s="32"/>
      <c r="F50" s="33"/>
      <c r="G50" s="34"/>
      <c r="H50" s="35"/>
    </row>
    <row r="51" spans="2:8" ht="15.75" x14ac:dyDescent="0.3">
      <c r="B51" s="30"/>
      <c r="C51" s="31"/>
      <c r="D51" s="31"/>
      <c r="E51" s="32"/>
      <c r="F51" s="33"/>
      <c r="G51" s="34"/>
      <c r="H51" s="35"/>
    </row>
    <row r="52" spans="2:8" ht="15.75" x14ac:dyDescent="0.3">
      <c r="B52" s="30"/>
      <c r="C52" s="31"/>
      <c r="D52" s="31"/>
      <c r="E52" s="32"/>
      <c r="F52" s="33"/>
      <c r="G52" s="34"/>
      <c r="H52" s="35"/>
    </row>
    <row r="53" spans="2:8" ht="15.75" x14ac:dyDescent="0.3">
      <c r="B53" s="30"/>
      <c r="C53" s="31"/>
      <c r="D53" s="31"/>
      <c r="E53" s="32"/>
      <c r="F53" s="33"/>
      <c r="G53" s="34"/>
      <c r="H53" s="35"/>
    </row>
    <row r="54" spans="2:8" ht="15.75" x14ac:dyDescent="0.3">
      <c r="B54" s="30"/>
      <c r="C54" s="31"/>
      <c r="D54" s="31"/>
      <c r="E54" s="32"/>
      <c r="F54" s="33"/>
      <c r="G54" s="34"/>
      <c r="H54" s="35"/>
    </row>
    <row r="55" spans="2:8" ht="15.75" x14ac:dyDescent="0.3">
      <c r="B55" s="30"/>
      <c r="C55" s="31"/>
      <c r="D55" s="31"/>
      <c r="E55" s="32"/>
      <c r="F55" s="33"/>
      <c r="G55" s="34"/>
      <c r="H55" s="35"/>
    </row>
    <row r="56" spans="2:8" ht="15.75" x14ac:dyDescent="0.3">
      <c r="B56" s="30"/>
      <c r="C56" s="31"/>
      <c r="D56" s="31"/>
      <c r="E56" s="32"/>
      <c r="F56" s="33"/>
      <c r="G56" s="34"/>
      <c r="H56" s="35"/>
    </row>
    <row r="57" spans="2:8" ht="15.75" x14ac:dyDescent="0.3">
      <c r="B57" s="30"/>
      <c r="C57" s="31"/>
      <c r="D57" s="31"/>
      <c r="E57" s="32"/>
      <c r="F57" s="33"/>
      <c r="G57" s="34"/>
      <c r="H57" s="35"/>
    </row>
    <row r="58" spans="2:8" x14ac:dyDescent="0.25">
      <c r="B58" s="35"/>
      <c r="C58" s="34"/>
      <c r="D58" s="34"/>
      <c r="E58" s="34"/>
      <c r="F58" s="36"/>
      <c r="G58" s="34"/>
      <c r="H58" s="35"/>
    </row>
    <row r="59" spans="2:8" x14ac:dyDescent="0.25">
      <c r="B59" s="35"/>
      <c r="C59" s="35"/>
      <c r="D59" s="35"/>
      <c r="E59" s="35"/>
      <c r="F59" s="35"/>
      <c r="G59" s="35"/>
      <c r="H59" s="35"/>
    </row>
    <row r="60" spans="2:8" x14ac:dyDescent="0.25">
      <c r="B60" s="35"/>
      <c r="C60" s="35"/>
      <c r="D60" s="35"/>
      <c r="E60" s="35"/>
      <c r="F60" s="35"/>
      <c r="G60" s="35"/>
      <c r="H60" s="35"/>
    </row>
    <row r="61" spans="2:8" ht="16.5" x14ac:dyDescent="0.3">
      <c r="B61" s="37"/>
      <c r="C61" s="33"/>
      <c r="D61" s="35"/>
      <c r="E61" s="35"/>
      <c r="F61" s="35"/>
      <c r="G61" s="35"/>
      <c r="H61" s="35"/>
    </row>
    <row r="62" spans="2:8" ht="16.5" x14ac:dyDescent="0.3">
      <c r="B62" s="37"/>
      <c r="C62" s="33"/>
      <c r="D62" s="35"/>
      <c r="E62" s="35"/>
      <c r="F62" s="35"/>
      <c r="G62" s="35"/>
      <c r="H62" s="35"/>
    </row>
    <row r="63" spans="2:8" ht="16.5" x14ac:dyDescent="0.3">
      <c r="B63" s="37"/>
      <c r="C63" s="33"/>
      <c r="D63" s="35"/>
      <c r="E63" s="35"/>
      <c r="F63" s="35"/>
      <c r="G63" s="35"/>
      <c r="H63" s="35"/>
    </row>
    <row r="64" spans="2:8" ht="16.5" x14ac:dyDescent="0.3">
      <c r="B64" s="37"/>
      <c r="C64" s="33"/>
      <c r="D64" s="35"/>
      <c r="E64" s="35"/>
      <c r="F64" s="35"/>
      <c r="G64" s="35"/>
      <c r="H64" s="35"/>
    </row>
    <row r="65" spans="2:8" ht="16.5" x14ac:dyDescent="0.3">
      <c r="B65" s="37"/>
      <c r="C65" s="33"/>
      <c r="D65" s="35"/>
      <c r="E65" s="35"/>
      <c r="F65" s="35"/>
      <c r="G65" s="35"/>
      <c r="H65" s="35"/>
    </row>
    <row r="66" spans="2:8" ht="16.5" x14ac:dyDescent="0.3">
      <c r="B66" s="37"/>
      <c r="C66" s="33"/>
      <c r="D66" s="35"/>
      <c r="E66" s="35"/>
      <c r="F66" s="35"/>
      <c r="G66" s="35"/>
      <c r="H66" s="35"/>
    </row>
    <row r="67" spans="2:8" ht="16.5" x14ac:dyDescent="0.3">
      <c r="B67" s="37"/>
      <c r="C67" s="33"/>
      <c r="D67" s="35"/>
      <c r="E67" s="35"/>
      <c r="F67" s="35"/>
      <c r="G67" s="35"/>
      <c r="H67" s="35"/>
    </row>
    <row r="68" spans="2:8" ht="16.5" x14ac:dyDescent="0.3">
      <c r="B68" s="37"/>
      <c r="C68" s="33"/>
      <c r="D68" s="35"/>
      <c r="E68" s="35"/>
      <c r="F68" s="35"/>
      <c r="G68" s="35"/>
      <c r="H68" s="35"/>
    </row>
    <row r="69" spans="2:8" ht="16.5" x14ac:dyDescent="0.3">
      <c r="B69" s="37"/>
      <c r="C69" s="33"/>
      <c r="D69" s="35"/>
      <c r="E69" s="35"/>
      <c r="F69" s="35"/>
      <c r="G69" s="35"/>
      <c r="H69" s="35"/>
    </row>
    <row r="70" spans="2:8" ht="16.5" x14ac:dyDescent="0.3">
      <c r="B70" s="37"/>
      <c r="C70" s="33"/>
      <c r="D70" s="35"/>
      <c r="E70" s="35"/>
      <c r="F70" s="35"/>
      <c r="G70" s="35"/>
      <c r="H70" s="35"/>
    </row>
    <row r="71" spans="2:8" ht="16.5" x14ac:dyDescent="0.3">
      <c r="B71" s="37"/>
      <c r="C71" s="33"/>
      <c r="D71" s="35"/>
      <c r="E71" s="35"/>
      <c r="F71" s="35"/>
      <c r="G71" s="35"/>
      <c r="H71" s="35"/>
    </row>
    <row r="72" spans="2:8" ht="16.5" x14ac:dyDescent="0.3">
      <c r="B72" s="37"/>
      <c r="C72" s="33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count="2">
    <dataValidation type="decimal" allowBlank="1" showInputMessage="1" showErrorMessage="1" errorTitle="Microsoft Excel" error="Neočekivana vrsta podatka!_x000a_Molimo unesite cijeli broj." sqref="S7:S19 U7:W19 W22:W34 S22:U34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Q7:R19 Q22:R34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65" orientation="landscape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2020-02-14T15:33:47Z</dcterms:modified>
</cp:coreProperties>
</file>