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27" i="4" l="1"/>
  <c r="I27" i="4"/>
  <c r="H27" i="6" l="1"/>
  <c r="I27" i="6"/>
  <c r="H20" i="6"/>
  <c r="I20" i="6"/>
  <c r="H17" i="5"/>
  <c r="I17" i="5"/>
  <c r="H17" i="4"/>
  <c r="I17" i="4"/>
  <c r="D27" i="4" l="1"/>
  <c r="D29" i="6"/>
  <c r="D28" i="5"/>
  <c r="D28" i="6"/>
  <c r="F27" i="4" l="1"/>
  <c r="F28" i="6" l="1"/>
  <c r="H23" i="6" l="1"/>
  <c r="H25" i="6"/>
  <c r="H26" i="6"/>
  <c r="D26" i="4"/>
  <c r="D25" i="4"/>
  <c r="D28" i="4" s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4" i="4"/>
  <c r="D29" i="4" s="1"/>
  <c r="F26" i="4" l="1"/>
  <c r="H26" i="4" s="1"/>
  <c r="F25" i="4"/>
  <c r="H25" i="4" l="1"/>
  <c r="F28" i="4"/>
  <c r="F7" i="4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H16" i="4" s="1"/>
  <c r="F17" i="4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E27" i="6" s="1"/>
  <c r="F6" i="4"/>
  <c r="F24" i="5"/>
  <c r="H6" i="4" l="1"/>
  <c r="F24" i="4"/>
  <c r="F29" i="4" s="1"/>
  <c r="E26" i="6"/>
  <c r="E25" i="6"/>
  <c r="H7" i="6"/>
  <c r="H8" i="6"/>
  <c r="H12" i="6"/>
  <c r="H13" i="6"/>
  <c r="H14" i="6"/>
  <c r="H15" i="6"/>
  <c r="H16" i="6"/>
  <c r="H18" i="6"/>
  <c r="H21" i="6"/>
  <c r="F24" i="6"/>
  <c r="F29" i="6" l="1"/>
  <c r="G27" i="6" s="1"/>
  <c r="E28" i="6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G22" i="6"/>
  <c r="H24" i="4"/>
  <c r="I6" i="5"/>
  <c r="H28" i="4"/>
  <c r="I14" i="5"/>
  <c r="I23" i="5"/>
  <c r="I18" i="5"/>
  <c r="G29" i="5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<sst xmlns="http://schemas.openxmlformats.org/spreadsheetml/2006/main" count="186" uniqueCount="55">
  <si>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</si>
  <si>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</si>
  <si>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</si>
  <si>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</si>
  <si>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</si>
  <si>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</si>
  <si>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</si>
  <si>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</si>
  <si>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</si>
  <si>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</si>
  <si>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</si>
  <si>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</si>
  <si>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</si>
  <si>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</si>
  <si>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</si>
  <si>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</si>
  <si>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</si>
  <si>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</si>
  <si>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</si>
  <si>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</si>
  <si>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</si>
  <si>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</si>
  <si>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</si>
  <si>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</si>
  <si>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</si>
  <si>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</si>
  <si>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</si>
  <si>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</si>
  <si>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 2016.*</t>
  </si>
  <si>
    <t>I 2017.**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</si>
  <si>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</si>
  <si>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</si>
  <si>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</si>
  <si>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</si>
  <si>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</si>
  <si>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Premije po skupinama/vrstama osiguranja u BiH (u KM) za siječanj 2016. i 2017. godine</t>
  </si>
  <si>
    <t>Premije po skupinama/vrstama osiguranja u FBiH (u KM) za siječanj 2016. i 2017. godine</t>
  </si>
  <si>
    <t>Premije po skupinama/vrstama osiguranja u RS (u KM) za siječanj 2016. i 2017. godine</t>
  </si>
  <si>
    <t>Promjena u udjelu</t>
  </si>
  <si>
    <t>*Podatci se odnose na razdoblje od 01.01. do 31.01.2016. godine.</t>
  </si>
  <si>
    <t>**Podatci se odnose na razdoblje od 01.01. do 31.01.2017.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</si>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</sst>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1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8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1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2" fillId="0" borderId="0"/>
    <xf numFmtId="0" fontId="20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21" fillId="0" borderId="0"/>
    <xf numFmtId="0" fontId="10" fillId="23" borderId="7" applyNumberFormat="0" applyFont="0" applyAlignment="0" applyProtection="0"/>
    <xf numFmtId="0" fontId="22" fillId="20" borderId="8" applyNumberFormat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44" fillId="0" borderId="0"/>
    <xf numFmtId="0" fontId="4" fillId="0" borderId="0"/>
    <xf numFmtId="0" fontId="44" fillId="0" borderId="0"/>
    <xf numFmtId="0" fontId="4" fillId="0" borderId="0"/>
    <xf numFmtId="0" fontId="4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4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27" fillId="0" borderId="0" xfId="197" applyFont="1"/>
    <xf numFmtId="0" fontId="29" fillId="0" borderId="0" xfId="197" applyFont="1"/>
    <xf numFmtId="0" fontId="28" fillId="0" borderId="0" xfId="197" applyFont="1"/>
    <xf numFmtId="0" fontId="27" fillId="0" borderId="0" xfId="197" applyFont="1" applyBorder="1"/>
    <xf numFmtId="0" fontId="30" fillId="0" borderId="0" xfId="197" applyFont="1" applyFill="1" applyBorder="1"/>
    <xf numFmtId="3" fontId="28" fillId="0" borderId="0" xfId="197" applyNumberFormat="1" applyFont="1" applyBorder="1" applyAlignment="1">
      <alignment horizontal="right"/>
    </xf>
    <xf numFmtId="3" fontId="27" fillId="0" borderId="0" xfId="197" applyNumberFormat="1" applyFont="1" applyBorder="1"/>
    <xf numFmtId="3" fontId="31" fillId="0" borderId="0" xfId="197" applyNumberFormat="1" applyFont="1" applyBorder="1" applyAlignment="1">
      <alignment horizontal="right"/>
    </xf>
    <xf numFmtId="3" fontId="27" fillId="0" borderId="0" xfId="197" applyNumberFormat="1" applyFont="1"/>
    <xf numFmtId="0" fontId="27" fillId="0" borderId="0" xfId="197" applyFont="1" applyBorder="1" applyAlignment="1">
      <alignment horizontal="justify"/>
    </xf>
    <xf numFmtId="0" fontId="28" fillId="0" borderId="0" xfId="197" applyFont="1" applyBorder="1" applyAlignment="1">
      <alignment horizontal="left" wrapText="1"/>
    </xf>
    <xf numFmtId="0" fontId="28" fillId="0" borderId="0" xfId="197" applyFont="1" applyBorder="1" applyAlignment="1">
      <alignment horizontal="right" wrapText="1"/>
    </xf>
    <xf numFmtId="0" fontId="27" fillId="0" borderId="0" xfId="197" applyFont="1" applyAlignment="1">
      <alignment wrapText="1"/>
    </xf>
    <xf numFmtId="0" fontId="27" fillId="0" borderId="0" xfId="197" applyFont="1" applyBorder="1" applyAlignment="1"/>
    <xf numFmtId="0" fontId="28" fillId="0" borderId="0" xfId="197" applyFont="1" applyBorder="1" applyAlignment="1">
      <alignment wrapText="1"/>
    </xf>
    <xf numFmtId="0" fontId="28" fillId="0" borderId="0" xfId="197" applyFont="1" applyBorder="1" applyAlignment="1"/>
    <xf numFmtId="0" fontId="32" fillId="0" borderId="0" xfId="197" applyFont="1"/>
    <xf numFmtId="0" fontId="36" fillId="0" borderId="11" xfId="197" applyFont="1" applyBorder="1" applyAlignment="1">
      <alignment horizontal="right" vertical="center"/>
    </xf>
    <xf numFmtId="10" fontId="36" fillId="0" borderId="10" xfId="197" applyNumberFormat="1" applyFont="1" applyBorder="1" applyAlignment="1">
      <alignment horizontal="right" vertical="center" wrapText="1"/>
    </xf>
    <xf numFmtId="10" fontId="37" fillId="0" borderId="10" xfId="197" applyNumberFormat="1" applyFont="1" applyBorder="1" applyAlignment="1">
      <alignment vertical="center" wrapText="1"/>
    </xf>
    <xf numFmtId="10" fontId="37" fillId="0" borderId="13" xfId="197" applyNumberFormat="1" applyFont="1" applyBorder="1" applyAlignment="1">
      <alignment vertical="center" wrapText="1"/>
    </xf>
    <xf numFmtId="10" fontId="37" fillId="0" borderId="10" xfId="197" applyNumberFormat="1" applyFont="1" applyBorder="1" applyAlignment="1">
      <alignment horizontal="right" vertical="center" wrapText="1"/>
    </xf>
    <xf numFmtId="10" fontId="37" fillId="0" borderId="13" xfId="197" applyNumberFormat="1" applyFont="1" applyBorder="1" applyAlignment="1">
      <alignment horizontal="right" vertical="center" wrapText="1"/>
    </xf>
    <xf numFmtId="0" fontId="33" fillId="24" borderId="11" xfId="197" applyFont="1" applyFill="1" applyBorder="1" applyAlignment="1">
      <alignment horizontal="right" vertical="center"/>
    </xf>
    <xf numFmtId="0" fontId="33" fillId="24" borderId="10" xfId="197" applyFont="1" applyFill="1" applyBorder="1" applyAlignment="1">
      <alignment horizontal="right" vertical="center" wrapText="1"/>
    </xf>
    <xf numFmtId="10" fontId="33" fillId="24" borderId="10" xfId="197" applyNumberFormat="1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5" fillId="24" borderId="13" xfId="197" applyNumberFormat="1" applyFont="1" applyFill="1" applyBorder="1" applyAlignment="1">
      <alignment horizontal="right" vertical="center" wrapText="1"/>
    </xf>
    <xf numFmtId="10" fontId="33" fillId="24" borderId="10" xfId="197" applyNumberFormat="1" applyFont="1" applyFill="1" applyBorder="1" applyAlignment="1">
      <alignment vertical="center" wrapText="1"/>
    </xf>
    <xf numFmtId="10" fontId="35" fillId="24" borderId="10" xfId="197" applyNumberFormat="1" applyFont="1" applyFill="1" applyBorder="1" applyAlignment="1">
      <alignment vertical="center" wrapText="1"/>
    </xf>
    <xf numFmtId="10" fontId="35" fillId="24" borderId="13" xfId="197" applyNumberFormat="1" applyFont="1" applyFill="1" applyBorder="1" applyAlignment="1">
      <alignment vertical="center" wrapText="1"/>
    </xf>
    <xf numFmtId="0" fontId="33" fillId="25" borderId="15" xfId="197" applyFont="1" applyFill="1" applyBorder="1" applyAlignment="1">
      <alignment horizontal="justify" vertical="center"/>
    </xf>
    <xf numFmtId="0" fontId="33" fillId="25" borderId="12" xfId="197" applyFont="1" applyFill="1" applyBorder="1" applyAlignment="1">
      <alignment horizontal="right" vertical="center" wrapText="1"/>
    </xf>
    <xf numFmtId="10" fontId="35" fillId="25" borderId="12" xfId="197" applyNumberFormat="1" applyFont="1" applyFill="1" applyBorder="1" applyAlignment="1">
      <alignment vertical="center" wrapText="1"/>
    </xf>
    <xf numFmtId="10" fontId="35" fillId="25" borderId="14" xfId="197" applyNumberFormat="1" applyFont="1" applyFill="1" applyBorder="1" applyAlignment="1">
      <alignment vertical="center" wrapText="1"/>
    </xf>
    <xf numFmtId="0" fontId="33" fillId="25" borderId="15" xfId="197" applyFont="1" applyFill="1" applyBorder="1" applyAlignment="1">
      <alignment horizontal="right" vertical="center"/>
    </xf>
    <xf numFmtId="4" fontId="27" fillId="0" borderId="0" xfId="197" applyNumberFormat="1" applyFont="1"/>
    <xf numFmtId="4" fontId="0" fillId="0" borderId="0" xfId="0" applyNumberFormat="1" applyBorder="1"/>
    <xf numFmtId="0" fontId="38" fillId="0" borderId="0" xfId="197" applyFont="1" applyBorder="1" applyAlignment="1">
      <alignment wrapText="1"/>
    </xf>
    <xf numFmtId="4" fontId="39" fillId="0" borderId="0" xfId="0" applyNumberFormat="1" applyFont="1"/>
    <xf numFmtId="3" fontId="41" fillId="0" borderId="0" xfId="0" applyNumberFormat="1" applyFont="1"/>
    <xf numFmtId="3" fontId="42" fillId="0" borderId="0" xfId="197" applyNumberFormat="1" applyFont="1"/>
    <xf numFmtId="0" fontId="43" fillId="0" borderId="0" xfId="197" applyFont="1"/>
    <xf numFmtId="3" fontId="40" fillId="0" borderId="0" xfId="0" applyNumberFormat="1" applyFont="1" applyFill="1" applyBorder="1"/>
    <xf numFmtId="10" fontId="36" fillId="0" borderId="24" xfId="197" applyNumberFormat="1" applyFont="1" applyBorder="1" applyAlignment="1">
      <alignment horizontal="right" vertical="center" wrapText="1"/>
    </xf>
    <xf numFmtId="3" fontId="32" fillId="0" borderId="0" xfId="197" applyNumberFormat="1" applyFont="1" applyFill="1" applyBorder="1"/>
    <xf numFmtId="0" fontId="28" fillId="0" borderId="0" xfId="197" applyFont="1" applyBorder="1"/>
    <xf numFmtId="4" fontId="45" fillId="0" borderId="0" xfId="205" applyNumberFormat="1" applyFont="1" applyBorder="1" applyAlignment="1"/>
    <xf numFmtId="9" fontId="33" fillId="25" borderId="12" xfId="197" applyNumberFormat="1" applyFont="1" applyFill="1" applyBorder="1" applyAlignment="1">
      <alignment vertical="center"/>
    </xf>
    <xf numFmtId="9" fontId="33" fillId="25" borderId="12" xfId="197" applyNumberFormat="1" applyFont="1" applyFill="1" applyBorder="1" applyAlignment="1">
      <alignment horizontal="right" vertical="center" wrapText="1"/>
    </xf>
    <xf numFmtId="4" fontId="28" fillId="0" borderId="0" xfId="197" applyNumberFormat="1" applyFont="1" applyBorder="1"/>
    <xf numFmtId="3" fontId="46" fillId="0" borderId="0" xfId="0" applyNumberFormat="1" applyFont="1" applyBorder="1"/>
    <xf numFmtId="3" fontId="0" fillId="0" borderId="0" xfId="0" applyNumberFormat="1" applyBorder="1"/>
    <xf numFmtId="3" fontId="47" fillId="24" borderId="10" xfId="197" applyNumberFormat="1" applyFont="1" applyFill="1" applyBorder="1" applyAlignment="1">
      <alignment horizontal="right" vertical="center"/>
    </xf>
    <xf numFmtId="10" fontId="46" fillId="0" borderId="10" xfId="197" applyNumberFormat="1" applyFont="1" applyBorder="1" applyAlignment="1">
      <alignment horizontal="right" vertical="center" wrapText="1"/>
    </xf>
    <xf numFmtId="10" fontId="47" fillId="24" borderId="10" xfId="197" applyNumberFormat="1" applyFont="1" applyFill="1" applyBorder="1" applyAlignment="1">
      <alignment horizontal="right" vertical="center" wrapText="1"/>
    </xf>
    <xf numFmtId="3" fontId="48" fillId="0" borderId="0" xfId="197" applyNumberFormat="1" applyFont="1"/>
    <xf numFmtId="1" fontId="27" fillId="0" borderId="0" xfId="197" applyNumberFormat="1" applyFont="1" applyBorder="1"/>
    <xf numFmtId="1" fontId="48" fillId="0" borderId="0" xfId="197" applyNumberFormat="1" applyFont="1" applyBorder="1"/>
    <xf numFmtId="0" fontId="49" fillId="0" borderId="0" xfId="211" applyFont="1" applyFill="1" applyBorder="1" applyAlignment="1" applyProtection="1">
      <alignment horizontal="left" wrapText="1"/>
    </xf>
    <xf numFmtId="3" fontId="45" fillId="0" borderId="0" xfId="211" applyNumberFormat="1" applyFont="1" applyFill="1" applyBorder="1" applyAlignment="1" applyProtection="1">
      <alignment horizontal="right"/>
    </xf>
    <xf numFmtId="3" fontId="50" fillId="0" borderId="0" xfId="197" applyNumberFormat="1" applyFont="1" applyFill="1" applyBorder="1"/>
    <xf numFmtId="0" fontId="27" fillId="0" borderId="0" xfId="197" applyFont="1" applyFill="1" applyBorder="1"/>
    <xf numFmtId="4" fontId="45" fillId="0" borderId="0" xfId="205" applyNumberFormat="1" applyFont="1" applyFill="1" applyBorder="1" applyAlignment="1"/>
    <xf numFmtId="0" fontId="49" fillId="0" borderId="0" xfId="211" applyFont="1" applyFill="1" applyBorder="1" applyAlignment="1" applyProtection="1">
      <alignment wrapText="1"/>
    </xf>
    <xf numFmtId="3" fontId="27" fillId="0" borderId="0" xfId="197" applyNumberFormat="1" applyFont="1" applyFill="1" applyBorder="1"/>
    <xf numFmtId="3" fontId="48" fillId="0" borderId="0" xfId="197" applyNumberFormat="1" applyFont="1" applyFill="1" applyBorder="1"/>
    <xf numFmtId="3" fontId="45" fillId="0" borderId="0" xfId="205" applyNumberFormat="1" applyFont="1" applyFill="1" applyBorder="1" applyAlignment="1"/>
    <xf numFmtId="0" fontId="33" fillId="25" borderId="23" xfId="197" applyFont="1" applyFill="1" applyBorder="1" applyAlignment="1">
      <alignment horizontal="center" vertical="center" wrapText="1"/>
    </xf>
    <xf numFmtId="0" fontId="33" fillId="25" borderId="22" xfId="197" applyFont="1" applyFill="1" applyBorder="1" applyAlignment="1">
      <alignment horizontal="center" vertical="center" wrapText="1"/>
    </xf>
    <xf numFmtId="0" fontId="52" fillId="0" borderId="0" xfId="197" applyFont="1"/>
    <xf numFmtId="0" fontId="52" fillId="0" borderId="0" xfId="197" applyFont="1" applyBorder="1"/>
    <xf numFmtId="4" fontId="52" fillId="0" borderId="0" xfId="197" applyNumberFormat="1" applyFont="1" applyBorder="1"/>
    <xf numFmtId="0" fontId="53" fillId="0" borderId="0" xfId="197" applyFont="1" applyBorder="1"/>
    <xf numFmtId="0" fontId="48" fillId="0" borderId="0" xfId="197" applyFont="1"/>
    <xf numFmtId="0" fontId="0" fillId="0" borderId="0" xfId="0" applyAlignment="1">
      <alignment horizontal="center"/>
    </xf>
    <xf numFmtId="3" fontId="46" fillId="0" borderId="10" xfId="197" applyNumberFormat="1" applyFont="1" applyFill="1" applyBorder="1" applyAlignment="1">
      <alignment horizontal="right" vertical="center"/>
    </xf>
    <xf numFmtId="10" fontId="46" fillId="0" borderId="10" xfId="197" applyNumberFormat="1" applyFont="1" applyFill="1" applyBorder="1" applyAlignment="1">
      <alignment horizontal="right" vertical="center"/>
    </xf>
    <xf numFmtId="10" fontId="56" fillId="0" borderId="10" xfId="197" applyNumberFormat="1" applyFont="1" applyBorder="1" applyAlignment="1">
      <alignment vertical="center" wrapText="1"/>
    </xf>
    <xf numFmtId="10" fontId="56" fillId="0" borderId="13" xfId="197" applyNumberFormat="1" applyFont="1" applyBorder="1" applyAlignment="1">
      <alignment vertical="center" wrapText="1"/>
    </xf>
    <xf numFmtId="10" fontId="56" fillId="0" borderId="10" xfId="197" applyNumberFormat="1" applyFont="1" applyBorder="1" applyAlignment="1">
      <alignment horizontal="right" vertical="center" wrapText="1"/>
    </xf>
    <xf numFmtId="10" fontId="56" fillId="0" borderId="13" xfId="197" applyNumberFormat="1" applyFont="1" applyBorder="1" applyAlignment="1">
      <alignment horizontal="right" vertical="center" wrapText="1"/>
    </xf>
    <xf numFmtId="0" fontId="47" fillId="24" borderId="11" xfId="197" applyFont="1" applyFill="1" applyBorder="1" applyAlignment="1">
      <alignment horizontal="right" vertical="center"/>
    </xf>
    <xf numFmtId="10" fontId="47" fillId="24" borderId="10" xfId="197" applyNumberFormat="1" applyFont="1" applyFill="1" applyBorder="1" applyAlignment="1">
      <alignment horizontal="right" vertical="center"/>
    </xf>
    <xf numFmtId="10" fontId="55" fillId="24" borderId="10" xfId="197" applyNumberFormat="1" applyFont="1" applyFill="1" applyBorder="1" applyAlignment="1">
      <alignment vertical="center" wrapText="1"/>
    </xf>
    <xf numFmtId="10" fontId="55" fillId="24" borderId="13" xfId="197" applyNumberFormat="1" applyFont="1" applyFill="1" applyBorder="1" applyAlignment="1">
      <alignment vertical="center" wrapText="1"/>
    </xf>
    <xf numFmtId="0" fontId="46" fillId="0" borderId="11" xfId="197" applyFont="1" applyBorder="1" applyAlignment="1">
      <alignment horizontal="right" vertical="center"/>
    </xf>
    <xf numFmtId="3" fontId="57" fillId="0" borderId="10" xfId="0" applyNumberFormat="1" applyFont="1" applyBorder="1"/>
    <xf numFmtId="0" fontId="47" fillId="25" borderId="15" xfId="197" applyFont="1" applyFill="1" applyBorder="1" applyAlignment="1">
      <alignment horizontal="right" vertical="center"/>
    </xf>
    <xf numFmtId="9" fontId="47" fillId="25" borderId="12" xfId="197" applyNumberFormat="1" applyFont="1" applyFill="1" applyBorder="1" applyAlignment="1">
      <alignment horizontal="right" vertical="center"/>
    </xf>
    <xf numFmtId="10" fontId="55" fillId="25" borderId="12" xfId="197" applyNumberFormat="1" applyFont="1" applyFill="1" applyBorder="1" applyAlignment="1">
      <alignment vertical="center" wrapText="1"/>
    </xf>
    <xf numFmtId="10" fontId="55" fillId="25" borderId="14" xfId="197" applyNumberFormat="1" applyFont="1" applyFill="1" applyBorder="1" applyAlignment="1">
      <alignment vertical="center" wrapText="1"/>
    </xf>
    <xf numFmtId="3" fontId="46" fillId="0" borderId="10" xfId="205" applyNumberFormat="1" applyFont="1" applyBorder="1"/>
    <xf numFmtId="3" fontId="57" fillId="0" borderId="10" xfId="0" applyNumberFormat="1" applyFont="1" applyBorder="1" applyAlignment="1">
      <alignment vertical="center"/>
    </xf>
    <xf numFmtId="3" fontId="54" fillId="24" borderId="10" xfId="197" applyNumberFormat="1" applyFont="1" applyFill="1" applyBorder="1" applyAlignment="1">
      <alignment horizontal="right" vertical="center"/>
    </xf>
    <xf numFmtId="3" fontId="54" fillId="24" borderId="10" xfId="197" applyNumberFormat="1" applyFont="1" applyFill="1" applyBorder="1" applyAlignment="1">
      <alignment vertical="center" wrapText="1"/>
    </xf>
    <xf numFmtId="3" fontId="46" fillId="0" borderId="10" xfId="0" applyNumberFormat="1" applyFont="1" applyBorder="1"/>
    <xf numFmtId="49" fontId="46" fillId="0" borderId="11" xfId="197" applyNumberFormat="1" applyFont="1" applyBorder="1" applyAlignment="1">
      <alignment horizontal="center" vertical="center"/>
    </xf>
    <xf numFmtId="0" fontId="47" fillId="24" borderId="11" xfId="197" applyFont="1" applyFill="1" applyBorder="1" applyAlignment="1">
      <alignment horizontal="center" vertical="center"/>
    </xf>
    <xf numFmtId="0" fontId="46" fillId="0" borderId="11" xfId="197" applyFont="1" applyBorder="1" applyAlignment="1">
      <alignment horizontal="center" vertical="center"/>
    </xf>
    <xf numFmtId="0" fontId="36" fillId="0" borderId="11" xfId="197" applyFont="1" applyBorder="1" applyAlignment="1">
      <alignment horizontal="center" vertical="center"/>
    </xf>
    <xf numFmtId="0" fontId="33" fillId="24" borderId="11" xfId="197" applyFont="1" applyFill="1" applyBorder="1" applyAlignment="1">
      <alignment horizontal="center" vertical="center"/>
    </xf>
    <xf numFmtId="0" fontId="43" fillId="0" borderId="0" xfId="197" applyFont="1" applyBorder="1" applyAlignment="1">
      <alignment vertical="center"/>
    </xf>
    <xf numFmtId="0" fontId="27" fillId="0" borderId="0" xfId="197" applyFont="1" applyAlignment="1">
      <alignment vertical="center"/>
    </xf>
    <xf numFmtId="0" fontId="0" fillId="0" borderId="0" xfId="0" applyAlignment="1">
      <alignment vertical="center"/>
    </xf>
    <xf numFmtId="0" fontId="43" fillId="0" borderId="0" xfId="197" applyFont="1" applyAlignment="1">
      <alignment vertical="center"/>
    </xf>
    <xf numFmtId="3" fontId="58" fillId="0" borderId="0" xfId="211" applyNumberFormat="1" applyFont="1" applyFill="1" applyBorder="1" applyAlignment="1" applyProtection="1">
      <alignment horizontal="right" vertical="center"/>
    </xf>
    <xf numFmtId="3" fontId="47" fillId="25" borderId="12" xfId="197" applyNumberFormat="1" applyFont="1" applyFill="1" applyBorder="1" applyAlignment="1">
      <alignment horizontal="right" vertical="center"/>
    </xf>
    <xf numFmtId="3" fontId="54" fillId="25" borderId="12" xfId="197" applyNumberFormat="1" applyFont="1" applyFill="1" applyBorder="1" applyAlignment="1">
      <alignment horizontal="right" vertical="center"/>
    </xf>
    <xf numFmtId="3" fontId="47" fillId="24" borderId="10" xfId="197" applyNumberFormat="1" applyFont="1" applyFill="1" applyBorder="1" applyAlignment="1">
      <alignment horizontal="right" vertical="center" wrapText="1"/>
    </xf>
    <xf numFmtId="3" fontId="47" fillId="24" borderId="10" xfId="197" applyNumberFormat="1" applyFont="1" applyFill="1" applyBorder="1" applyAlignment="1">
      <alignment vertical="center" wrapText="1"/>
    </xf>
    <xf numFmtId="3" fontId="59" fillId="0" borderId="10" xfId="205" applyNumberFormat="1" applyFont="1" applyBorder="1"/>
    <xf numFmtId="0" fontId="60" fillId="0" borderId="10" xfId="197" applyFont="1" applyBorder="1" applyAlignment="1">
      <alignment horizontal="left" vertical="center" wrapText="1"/>
    </xf>
    <xf numFmtId="0" fontId="36" fillId="0" borderId="10" xfId="197" applyFont="1" applyBorder="1" applyAlignment="1">
      <alignment horizontal="left" vertical="center" wrapText="1"/>
    </xf>
    <xf numFmtId="0" fontId="36" fillId="0" borderId="10" xfId="197" applyFont="1" applyFill="1" applyBorder="1" applyAlignment="1">
      <alignment horizontal="left" vertical="center" wrapText="1"/>
    </xf>
    <xf numFmtId="0" fontId="28" fillId="0" borderId="19" xfId="197" applyFont="1" applyBorder="1" applyAlignment="1">
      <alignment horizontal="center"/>
    </xf>
    <xf numFmtId="0" fontId="28" fillId="0" borderId="20" xfId="197" applyFont="1" applyBorder="1" applyAlignment="1">
      <alignment horizontal="center"/>
    </xf>
    <xf numFmtId="0" fontId="28" fillId="0" borderId="21" xfId="197" applyFont="1" applyBorder="1" applyAlignment="1">
      <alignment horizontal="center"/>
    </xf>
    <xf numFmtId="0" fontId="47" fillId="25" borderId="17" xfId="197" applyFont="1" applyFill="1" applyBorder="1" applyAlignment="1">
      <alignment horizontal="center" vertical="center" wrapText="1"/>
    </xf>
    <xf numFmtId="0" fontId="46" fillId="25" borderId="10" xfId="197" applyFont="1" applyFill="1" applyBorder="1" applyAlignment="1">
      <alignment horizontal="center" vertical="center" wrapText="1"/>
    </xf>
    <xf numFmtId="0" fontId="55" fillId="25" borderId="17" xfId="197" applyFont="1" applyFill="1" applyBorder="1" applyAlignment="1">
      <alignment horizontal="center" vertical="center" wrapText="1"/>
    </xf>
    <xf numFmtId="0" fontId="56" fillId="25" borderId="10" xfId="197" applyFont="1" applyFill="1" applyBorder="1" applyAlignment="1">
      <alignment horizontal="center" vertical="center" wrapText="1"/>
    </xf>
    <xf numFmtId="0" fontId="55" fillId="25" borderId="18" xfId="197" applyFont="1" applyFill="1" applyBorder="1" applyAlignment="1">
      <alignment horizontal="center" vertical="center" wrapText="1"/>
    </xf>
    <xf numFmtId="0" fontId="56" fillId="25" borderId="13" xfId="197" applyFont="1" applyFill="1" applyBorder="1" applyAlignment="1">
      <alignment horizontal="center" vertical="center" wrapText="1"/>
    </xf>
    <xf numFmtId="0" fontId="47" fillId="25" borderId="16" xfId="197" applyFont="1" applyFill="1" applyBorder="1" applyAlignment="1">
      <alignment horizontal="center" vertical="center" wrapText="1"/>
    </xf>
    <xf numFmtId="0" fontId="47" fillId="25" borderId="11" xfId="197" applyFont="1" applyFill="1" applyBorder="1" applyAlignment="1">
      <alignment horizontal="center" vertical="center" wrapText="1"/>
    </xf>
    <xf numFmtId="0" fontId="33" fillId="25" borderId="17" xfId="197" applyFont="1" applyFill="1" applyBorder="1" applyAlignment="1">
      <alignment horizontal="center" vertical="center" wrapText="1"/>
    </xf>
    <xf numFmtId="0" fontId="33" fillId="25" borderId="10" xfId="197" applyFont="1" applyFill="1" applyBorder="1" applyAlignment="1">
      <alignment horizontal="center" vertical="center" wrapText="1"/>
    </xf>
    <xf numFmtId="0" fontId="47" fillId="25" borderId="17" xfId="197" applyFont="1" applyFill="1" applyBorder="1" applyAlignment="1">
      <alignment horizontal="center" vertical="center"/>
    </xf>
    <xf numFmtId="0" fontId="47" fillId="25" borderId="10" xfId="197" applyFont="1" applyFill="1" applyBorder="1" applyAlignment="1">
      <alignment horizontal="center" vertical="center"/>
    </xf>
    <xf numFmtId="0" fontId="35" fillId="25" borderId="27" xfId="197" applyFont="1" applyFill="1" applyBorder="1" applyAlignment="1">
      <alignment horizontal="center" vertical="center" wrapText="1"/>
    </xf>
    <xf numFmtId="0" fontId="35" fillId="25" borderId="28" xfId="197" applyFont="1" applyFill="1" applyBorder="1" applyAlignment="1">
      <alignment horizontal="center" vertical="center" wrapText="1"/>
    </xf>
    <xf numFmtId="0" fontId="51" fillId="0" borderId="19" xfId="197" applyFont="1" applyBorder="1" applyAlignment="1">
      <alignment horizontal="center"/>
    </xf>
    <xf numFmtId="0" fontId="51" fillId="0" borderId="20" xfId="197" applyFont="1" applyBorder="1" applyAlignment="1">
      <alignment horizontal="center"/>
    </xf>
    <xf numFmtId="0" fontId="51" fillId="0" borderId="24" xfId="197" applyFont="1" applyBorder="1" applyAlignment="1">
      <alignment horizontal="center"/>
    </xf>
    <xf numFmtId="0" fontId="34" fillId="25" borderId="25" xfId="197" applyFont="1" applyFill="1" applyBorder="1" applyAlignment="1">
      <alignment horizontal="center" vertical="center"/>
    </xf>
    <xf numFmtId="0" fontId="34" fillId="25" borderId="26" xfId="197" applyFont="1" applyFill="1" applyBorder="1" applyAlignment="1">
      <alignment horizontal="center" vertical="center"/>
    </xf>
    <xf numFmtId="0" fontId="33" fillId="25" borderId="25" xfId="197" applyFont="1" applyFill="1" applyBorder="1" applyAlignment="1">
      <alignment horizontal="center" vertical="center" wrapText="1"/>
    </xf>
    <xf numFmtId="0" fontId="33" fillId="25" borderId="26" xfId="197" applyFont="1" applyFill="1" applyBorder="1" applyAlignment="1">
      <alignment horizontal="center" vertical="center" wrapText="1"/>
    </xf>
    <xf numFmtId="0" fontId="35" fillId="25" borderId="25" xfId="197" applyFont="1" applyFill="1" applyBorder="1" applyAlignment="1">
      <alignment horizontal="center" vertical="center" wrapText="1"/>
    </xf>
    <xf numFmtId="0" fontId="35" fillId="25" borderId="26" xfId="197" applyFont="1" applyFill="1" applyBorder="1" applyAlignment="1">
      <alignment horizontal="center" vertical="center" wrapText="1"/>
    </xf>
    <xf numFmtId="0" fontId="36" fillId="25" borderId="10" xfId="197" applyFont="1" applyFill="1" applyBorder="1" applyAlignment="1">
      <alignment horizontal="center" vertical="center" wrapText="1"/>
    </xf>
    <xf numFmtId="0" fontId="35" fillId="25" borderId="17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5" fillId="25" borderId="18" xfId="197" applyFont="1" applyFill="1" applyBorder="1" applyAlignment="1">
      <alignment horizontal="center" vertical="center" wrapText="1"/>
    </xf>
    <xf numFmtId="0" fontId="37" fillId="25" borderId="13" xfId="197" applyFont="1" applyFill="1" applyBorder="1" applyAlignment="1">
      <alignment horizontal="center" vertical="center" wrapText="1"/>
    </xf>
    <xf numFmtId="0" fontId="33" fillId="25" borderId="16" xfId="197" applyFont="1" applyFill="1" applyBorder="1" applyAlignment="1">
      <alignment horizontal="center" vertical="center" wrapText="1"/>
    </xf>
    <xf numFmtId="0" fontId="33" fillId="25" borderId="11" xfId="197" applyFont="1" applyFill="1" applyBorder="1" applyAlignment="1">
      <alignment horizontal="center" vertical="center" wrapText="1"/>
    </xf>
    <xf numFmtId="0" fontId="34" fillId="25" borderId="17" xfId="197" applyFont="1" applyFill="1" applyBorder="1" applyAlignment="1">
      <alignment horizontal="center" vertical="center"/>
    </xf>
    <xf numFmtId="0" fontId="34" fillId="25" borderId="10" xfId="197" applyFont="1" applyFill="1" applyBorder="1" applyAlignment="1">
      <alignment horizontal="center" vertical="center"/>
    </xf>
  </cellXfs>
  <cellStyles count="21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6" t="s">
        <v>35</v>
      </c>
      <c r="C2" s="117"/>
      <c r="D2" s="117"/>
      <c r="E2" s="117"/>
      <c r="F2" s="117"/>
      <c r="G2" s="117"/>
      <c r="H2" s="117"/>
      <c r="I2" s="118"/>
    </row>
    <row r="3" spans="2:9" ht="16.5" thickBot="1" x14ac:dyDescent="0.3">
      <c r="B3" s="2"/>
      <c r="C3" s="3"/>
    </row>
    <row r="4" spans="2:9" x14ac:dyDescent="0.25">
      <c r="B4" s="125"/>
      <c r="C4" s="127" t="s">
        <v>2</v>
      </c>
      <c r="D4" s="129" t="s">
        <v>28</v>
      </c>
      <c r="E4" s="119" t="s">
        <v>3</v>
      </c>
      <c r="F4" s="129" t="s">
        <v>29</v>
      </c>
      <c r="G4" s="119" t="s">
        <v>3</v>
      </c>
      <c r="H4" s="121" t="s">
        <v>8</v>
      </c>
      <c r="I4" s="123" t="s">
        <v>38</v>
      </c>
    </row>
    <row r="5" spans="2:9" x14ac:dyDescent="0.25">
      <c r="B5" s="126"/>
      <c r="C5" s="128"/>
      <c r="D5" s="130"/>
      <c r="E5" s="120" t="s">
        <v>0</v>
      </c>
      <c r="F5" s="130"/>
      <c r="G5" s="120" t="s">
        <v>0</v>
      </c>
      <c r="H5" s="122"/>
      <c r="I5" s="124"/>
    </row>
    <row r="6" spans="2:9" x14ac:dyDescent="0.25">
      <c r="B6" s="98" t="s">
        <v>9</v>
      </c>
      <c r="C6" s="113" t="s">
        <v>41</v>
      </c>
      <c r="D6" s="77">
        <f>'FBiH '!D6+RS!D6</f>
        <v>4609533.1597999996</v>
      </c>
      <c r="E6" s="78">
        <f>D6/$D$29</f>
        <v>0.10062379413766769</v>
      </c>
      <c r="F6" s="77">
        <f>'FBiH '!F6+RS!F6</f>
        <v>5033382.7200000007</v>
      </c>
      <c r="G6" s="78">
        <f t="shared" ref="G6:G23" si="0">F6/$F$29</f>
        <v>9.7842729629185637E-2</v>
      </c>
      <c r="H6" s="79">
        <f>(F6-D6)/D6</f>
        <v>9.1950647821869944E-2</v>
      </c>
      <c r="I6" s="80">
        <f>(G6-E6)/E6</f>
        <v>-2.7638239367889023E-2</v>
      </c>
    </row>
    <row r="7" spans="2:9" x14ac:dyDescent="0.25">
      <c r="B7" s="98" t="s">
        <v>10</v>
      </c>
      <c r="C7" s="114" t="s">
        <v>4</v>
      </c>
      <c r="D7" s="77">
        <f>'FBiH '!D7+RS!D7</f>
        <v>586639.76</v>
      </c>
      <c r="E7" s="78">
        <f t="shared" ref="E7:E27" si="1">D7/$D$29</f>
        <v>1.2806051371538891E-2</v>
      </c>
      <c r="F7" s="77">
        <f>'FBiH '!F7+RS!F7</f>
        <v>701448.95999999985</v>
      </c>
      <c r="G7" s="78">
        <f t="shared" si="0"/>
        <v>1.3635299511250643E-2</v>
      </c>
      <c r="H7" s="79">
        <f t="shared" ref="H7:H26" si="2">(F7-D7)/D7</f>
        <v>0.1957064758106403</v>
      </c>
      <c r="I7" s="80">
        <f t="shared" ref="I7:I23" si="3">(G7-E7)/E7</f>
        <v>6.475439740580255E-2</v>
      </c>
    </row>
    <row r="8" spans="2:9" x14ac:dyDescent="0.25">
      <c r="B8" s="98" t="s">
        <v>11</v>
      </c>
      <c r="C8" s="115" t="s">
        <v>42</v>
      </c>
      <c r="D8" s="77">
        <f>'FBiH '!D8+RS!D8</f>
        <v>4034222.1500000004</v>
      </c>
      <c r="E8" s="78">
        <f t="shared" si="1"/>
        <v>8.8065043694106365E-2</v>
      </c>
      <c r="F8" s="77">
        <f>'FBiH '!F8+RS!F8</f>
        <v>4389419.33</v>
      </c>
      <c r="G8" s="78">
        <f t="shared" si="0"/>
        <v>8.5324878441651889E-2</v>
      </c>
      <c r="H8" s="79">
        <f t="shared" si="2"/>
        <v>8.8046014025281102E-2</v>
      </c>
      <c r="I8" s="80">
        <f t="shared" si="3"/>
        <v>-3.1115243205606432E-2</v>
      </c>
    </row>
    <row r="9" spans="2:9" x14ac:dyDescent="0.25">
      <c r="B9" s="98" t="s">
        <v>12</v>
      </c>
      <c r="C9" s="115" t="s">
        <v>43</v>
      </c>
      <c r="D9" s="77">
        <f>'FBiH '!D9+RS!D9</f>
        <v>0</v>
      </c>
      <c r="E9" s="78">
        <f t="shared" si="1"/>
        <v>0</v>
      </c>
      <c r="F9" s="77">
        <f>'FBiH '!F9+RS!F9</f>
        <v>0</v>
      </c>
      <c r="G9" s="78">
        <f t="shared" si="0"/>
        <v>0</v>
      </c>
      <c r="H9" s="81" t="s">
        <v>1</v>
      </c>
      <c r="I9" s="82" t="s">
        <v>1</v>
      </c>
    </row>
    <row r="10" spans="2:9" x14ac:dyDescent="0.25">
      <c r="B10" s="98" t="s">
        <v>13</v>
      </c>
      <c r="C10" s="115" t="s">
        <v>44</v>
      </c>
      <c r="D10" s="77">
        <f>'FBiH '!D10+RS!D10</f>
        <v>0</v>
      </c>
      <c r="E10" s="78">
        <f t="shared" si="1"/>
        <v>0</v>
      </c>
      <c r="F10" s="77">
        <f>'FBiH '!F10+RS!F10</f>
        <v>0</v>
      </c>
      <c r="G10" s="78">
        <f t="shared" si="0"/>
        <v>0</v>
      </c>
      <c r="H10" s="81" t="s">
        <v>1</v>
      </c>
      <c r="I10" s="82" t="s">
        <v>1</v>
      </c>
    </row>
    <row r="11" spans="2:9" x14ac:dyDescent="0.25">
      <c r="B11" s="98" t="s">
        <v>14</v>
      </c>
      <c r="C11" s="115" t="s">
        <v>45</v>
      </c>
      <c r="D11" s="77">
        <f>'FBiH '!D11+RS!D11</f>
        <v>0</v>
      </c>
      <c r="E11" s="78">
        <f t="shared" si="1"/>
        <v>0</v>
      </c>
      <c r="F11" s="77">
        <f>'FBiH '!F11+RS!F11</f>
        <v>0</v>
      </c>
      <c r="G11" s="78">
        <f t="shared" si="0"/>
        <v>0</v>
      </c>
      <c r="H11" s="81" t="s">
        <v>1</v>
      </c>
      <c r="I11" s="82" t="s">
        <v>1</v>
      </c>
    </row>
    <row r="12" spans="2:9" x14ac:dyDescent="0.25">
      <c r="B12" s="98" t="s">
        <v>15</v>
      </c>
      <c r="C12" s="115" t="s">
        <v>30</v>
      </c>
      <c r="D12" s="77">
        <f>'FBiH '!D12+RS!D12</f>
        <v>1184528.5</v>
      </c>
      <c r="E12" s="78">
        <f t="shared" si="1"/>
        <v>2.5857662327647045E-2</v>
      </c>
      <c r="F12" s="77">
        <f>'FBiH '!F12+RS!F12</f>
        <v>1275521.92</v>
      </c>
      <c r="G12" s="78">
        <f t="shared" si="0"/>
        <v>2.4794567251714913E-2</v>
      </c>
      <c r="H12" s="79">
        <f t="shared" si="2"/>
        <v>7.6818261443266186E-2</v>
      </c>
      <c r="I12" s="80">
        <f t="shared" si="3"/>
        <v>-4.1113348239352233E-2</v>
      </c>
    </row>
    <row r="13" spans="2:9" x14ac:dyDescent="0.25">
      <c r="B13" s="98" t="s">
        <v>16</v>
      </c>
      <c r="C13" s="115" t="s">
        <v>27</v>
      </c>
      <c r="D13" s="77">
        <f>'FBiH '!D13+RS!D13</f>
        <v>3186323.3401000006</v>
      </c>
      <c r="E13" s="78">
        <f t="shared" si="1"/>
        <v>6.9555838458092212E-2</v>
      </c>
      <c r="F13" s="77">
        <f>'FBiH '!F13+RS!F13</f>
        <v>4723855.8400000008</v>
      </c>
      <c r="G13" s="78">
        <f t="shared" si="0"/>
        <v>9.1825910222135779E-2</v>
      </c>
      <c r="H13" s="79">
        <f t="shared" si="2"/>
        <v>0.48254126646536311</v>
      </c>
      <c r="I13" s="80">
        <f t="shared" si="3"/>
        <v>0.32017544835522921</v>
      </c>
    </row>
    <row r="14" spans="2:9" x14ac:dyDescent="0.25">
      <c r="B14" s="98" t="s">
        <v>17</v>
      </c>
      <c r="C14" s="115" t="s">
        <v>46</v>
      </c>
      <c r="D14" s="77">
        <f>'FBiH '!D14+RS!D14</f>
        <v>4027277.0700000003</v>
      </c>
      <c r="E14" s="78">
        <f t="shared" si="1"/>
        <v>8.7913436085274244E-2</v>
      </c>
      <c r="F14" s="77">
        <f>'FBiH '!F14+RS!F14</f>
        <v>4189710.7599999993</v>
      </c>
      <c r="G14" s="78">
        <f t="shared" si="0"/>
        <v>8.1442791045138282E-2</v>
      </c>
      <c r="H14" s="79">
        <f t="shared" si="2"/>
        <v>4.0333378403487642E-2</v>
      </c>
      <c r="I14" s="80">
        <f t="shared" si="3"/>
        <v>-7.3602458603251125E-2</v>
      </c>
    </row>
    <row r="15" spans="2:9" x14ac:dyDescent="0.25">
      <c r="B15" s="98" t="s">
        <v>18</v>
      </c>
      <c r="C15" s="115" t="s">
        <v>47</v>
      </c>
      <c r="D15" s="77">
        <f>'FBiH '!D15+RS!D15</f>
        <v>18622085.600000001</v>
      </c>
      <c r="E15" s="78">
        <f t="shared" si="1"/>
        <v>0.40651077731041385</v>
      </c>
      <c r="F15" s="77">
        <f>'FBiH '!F15+RS!F15</f>
        <v>19726524.150000002</v>
      </c>
      <c r="G15" s="78">
        <f t="shared" si="0"/>
        <v>0.3834592114887006</v>
      </c>
      <c r="H15" s="79">
        <f t="shared" si="2"/>
        <v>5.9307994481563368E-2</v>
      </c>
      <c r="I15" s="80">
        <f t="shared" si="3"/>
        <v>-5.6705915582924253E-2</v>
      </c>
    </row>
    <row r="16" spans="2:9" x14ac:dyDescent="0.25">
      <c r="B16" s="98" t="s">
        <v>19</v>
      </c>
      <c r="C16" s="115" t="s">
        <v>48</v>
      </c>
      <c r="D16" s="77">
        <f>'FBiH '!D16+RS!D16</f>
        <v>26135.919999999998</v>
      </c>
      <c r="E16" s="78">
        <f t="shared" si="1"/>
        <v>5.7053400908665085E-4</v>
      </c>
      <c r="F16" s="77">
        <f>'FBiH '!F16+RS!F16</f>
        <v>1395.1</v>
      </c>
      <c r="G16" s="78">
        <f t="shared" si="0"/>
        <v>2.7119017110162617E-5</v>
      </c>
      <c r="H16" s="79">
        <f t="shared" si="2"/>
        <v>-0.94662135482508369</v>
      </c>
      <c r="I16" s="80">
        <f t="shared" si="3"/>
        <v>-0.9524673083843388</v>
      </c>
    </row>
    <row r="17" spans="2:9" x14ac:dyDescent="0.25">
      <c r="B17" s="98" t="s">
        <v>20</v>
      </c>
      <c r="C17" s="115" t="s">
        <v>49</v>
      </c>
      <c r="D17" s="77">
        <f>'FBiH '!D17+RS!D17</f>
        <v>180</v>
      </c>
      <c r="E17" s="78">
        <f t="shared" si="1"/>
        <v>3.9293096105129324E-6</v>
      </c>
      <c r="F17" s="77">
        <f>'FBiH '!F17+RS!F17</f>
        <v>230</v>
      </c>
      <c r="G17" s="78">
        <f t="shared" si="0"/>
        <v>4.4709153002203445E-6</v>
      </c>
      <c r="H17" s="79">
        <f t="shared" ref="H17" si="4">(F17-D17)/D17</f>
        <v>0.27777777777777779</v>
      </c>
      <c r="I17" s="80">
        <f t="shared" ref="I17" si="5">(G17-E17)/E17</f>
        <v>0.13783736671153049</v>
      </c>
    </row>
    <row r="18" spans="2:9" x14ac:dyDescent="0.25">
      <c r="B18" s="98" t="s">
        <v>21</v>
      </c>
      <c r="C18" s="115" t="s">
        <v>50</v>
      </c>
      <c r="D18" s="77">
        <f>'FBiH '!D18+RS!D18</f>
        <v>658319.58000000007</v>
      </c>
      <c r="E18" s="78">
        <f t="shared" si="1"/>
        <v>1.4370785847126876E-2</v>
      </c>
      <c r="F18" s="77">
        <f>'FBiH '!F18+RS!F18</f>
        <v>953192.65000000014</v>
      </c>
      <c r="G18" s="78">
        <f t="shared" si="0"/>
        <v>1.8528885230185116E-2</v>
      </c>
      <c r="H18" s="79">
        <f t="shared" si="2"/>
        <v>0.44791781827300359</v>
      </c>
      <c r="I18" s="80">
        <f t="shared" si="3"/>
        <v>0.2893439111327068</v>
      </c>
    </row>
    <row r="19" spans="2:9" x14ac:dyDescent="0.25">
      <c r="B19" s="98" t="s">
        <v>22</v>
      </c>
      <c r="C19" s="115" t="s">
        <v>5</v>
      </c>
      <c r="D19" s="77">
        <f>'FBiH '!D19+RS!D19</f>
        <v>43117.70000000007</v>
      </c>
      <c r="E19" s="78">
        <f t="shared" si="1"/>
        <v>9.4123773885118741E-4</v>
      </c>
      <c r="F19" s="77">
        <f>'FBiH '!F19+RS!F19</f>
        <v>457408.25</v>
      </c>
      <c r="G19" s="78">
        <f t="shared" si="0"/>
        <v>8.8914501885739659E-3</v>
      </c>
      <c r="H19" s="79">
        <f t="shared" si="2"/>
        <v>9.6083638505764277</v>
      </c>
      <c r="I19" s="80">
        <f t="shared" si="3"/>
        <v>8.4465508782364402</v>
      </c>
    </row>
    <row r="20" spans="2:9" x14ac:dyDescent="0.25">
      <c r="B20" s="98" t="s">
        <v>23</v>
      </c>
      <c r="C20" s="115" t="s">
        <v>51</v>
      </c>
      <c r="D20" s="77">
        <f>'FBiH '!D20+RS!D20</f>
        <v>73149.109999999986</v>
      </c>
      <c r="E20" s="78">
        <f t="shared" si="1"/>
        <v>1.5968083384637088E-3</v>
      </c>
      <c r="F20" s="77">
        <f>'FBiH '!F20+RS!F20</f>
        <v>83711.5</v>
      </c>
      <c r="G20" s="78">
        <f t="shared" si="0"/>
        <v>1.6272479398017189E-3</v>
      </c>
      <c r="H20" s="79">
        <f t="shared" si="2"/>
        <v>0.14439533167252502</v>
      </c>
      <c r="I20" s="80">
        <f t="shared" si="3"/>
        <v>1.906277704392258E-2</v>
      </c>
    </row>
    <row r="21" spans="2:9" x14ac:dyDescent="0.25">
      <c r="B21" s="98" t="s">
        <v>24</v>
      </c>
      <c r="C21" s="115" t="s">
        <v>31</v>
      </c>
      <c r="D21" s="77">
        <f>'FBiH '!D21+RS!D21</f>
        <v>199759.81000000003</v>
      </c>
      <c r="E21" s="78">
        <f t="shared" si="1"/>
        <v>4.3606563401513195E-3</v>
      </c>
      <c r="F21" s="77">
        <f>'FBiH '!F21+RS!F21</f>
        <v>313929.15999999997</v>
      </c>
      <c r="G21" s="78">
        <f t="shared" si="0"/>
        <v>6.1023942809970456E-3</v>
      </c>
      <c r="H21" s="79">
        <f t="shared" si="2"/>
        <v>0.57153313271573458</v>
      </c>
      <c r="I21" s="80">
        <f t="shared" si="3"/>
        <v>0.399421051553282</v>
      </c>
    </row>
    <row r="22" spans="2:9" x14ac:dyDescent="0.25">
      <c r="B22" s="98" t="s">
        <v>25</v>
      </c>
      <c r="C22" s="115" t="s">
        <v>52</v>
      </c>
      <c r="D22" s="77">
        <f>'FBiH '!D22+RS!D22</f>
        <v>148</v>
      </c>
      <c r="E22" s="78">
        <f t="shared" si="1"/>
        <v>3.230765679755078E-6</v>
      </c>
      <c r="F22" s="77">
        <f>'FBiH '!F22+RS!F22</f>
        <v>88</v>
      </c>
      <c r="G22" s="78">
        <f t="shared" si="0"/>
        <v>1.7106110713886535E-6</v>
      </c>
      <c r="H22" s="79">
        <f t="shared" si="2"/>
        <v>-0.40540540540540543</v>
      </c>
      <c r="I22" s="80">
        <f t="shared" si="3"/>
        <v>-0.47052456261132075</v>
      </c>
    </row>
    <row r="23" spans="2:9" x14ac:dyDescent="0.25">
      <c r="B23" s="98" t="s">
        <v>26</v>
      </c>
      <c r="C23" s="115" t="s">
        <v>53</v>
      </c>
      <c r="D23" s="77">
        <f>'FBiH '!D23+RS!D23</f>
        <v>2857.22</v>
      </c>
      <c r="E23" s="78">
        <f t="shared" si="1"/>
        <v>6.2371677807498662E-5</v>
      </c>
      <c r="F23" s="77">
        <f>'FBiH '!F23+RS!F23</f>
        <v>29690.670000000002</v>
      </c>
      <c r="G23" s="78">
        <f t="shared" si="0"/>
        <v>5.7714987294257901E-4</v>
      </c>
      <c r="H23" s="79">
        <f t="shared" si="2"/>
        <v>9.3914539307438716</v>
      </c>
      <c r="I23" s="80">
        <f t="shared" si="3"/>
        <v>8.2533966253700957</v>
      </c>
    </row>
    <row r="24" spans="2:9" s="3" customFormat="1" x14ac:dyDescent="0.25">
      <c r="B24" s="99"/>
      <c r="C24" s="25" t="s">
        <v>32</v>
      </c>
      <c r="D24" s="54">
        <f>SUM(D6:D23)</f>
        <v>37254276.919900008</v>
      </c>
      <c r="E24" s="84">
        <f>SUM(E6:E23)</f>
        <v>0.81324215741151806</v>
      </c>
      <c r="F24" s="54">
        <f>SUM(F6:F23)</f>
        <v>41879509.010000005</v>
      </c>
      <c r="G24" s="84">
        <f>SUM(G6:G23)</f>
        <v>0.81408581564575988</v>
      </c>
      <c r="H24" s="85">
        <f t="shared" ref="H24:I29" si="6">(F24-D24)/D24</f>
        <v>0.12415304959601434</v>
      </c>
      <c r="I24" s="86">
        <f t="shared" si="6"/>
        <v>1.0374010084857274E-3</v>
      </c>
    </row>
    <row r="25" spans="2:9" ht="15.75" customHeight="1" x14ac:dyDescent="0.25">
      <c r="B25" s="100">
        <v>19</v>
      </c>
      <c r="C25" s="114" t="s">
        <v>6</v>
      </c>
      <c r="D25" s="77">
        <f>'FBiH '!D25+RS!D25</f>
        <v>7928935.3979999907</v>
      </c>
      <c r="E25" s="78">
        <f t="shared" si="1"/>
        <v>0.17308467811387526</v>
      </c>
      <c r="F25" s="77">
        <f>'FBiH '!F25+RS!F25</f>
        <v>8885750.001000002</v>
      </c>
      <c r="G25" s="78">
        <f>F25/$F$29</f>
        <v>0.17272798101479936</v>
      </c>
      <c r="H25" s="79">
        <f t="shared" si="2"/>
        <v>0.12067377964024779</v>
      </c>
      <c r="I25" s="80">
        <f t="shared" si="6"/>
        <v>-2.0608242333340818E-3</v>
      </c>
    </row>
    <row r="26" spans="2:9" x14ac:dyDescent="0.25">
      <c r="B26" s="87"/>
      <c r="C26" s="114" t="s">
        <v>54</v>
      </c>
      <c r="D26" s="77">
        <f>'FBiH '!D26+RS!D26</f>
        <v>609797.16200000676</v>
      </c>
      <c r="E26" s="78">
        <f t="shared" si="1"/>
        <v>1.3311565828389656E-2</v>
      </c>
      <c r="F26" s="77">
        <f>'FBiH '!F26+RS!F26</f>
        <v>662884.8840000073</v>
      </c>
      <c r="G26" s="78">
        <f>F26/$F$29</f>
        <v>1.2885661609393135E-2</v>
      </c>
      <c r="H26" s="79">
        <f t="shared" si="2"/>
        <v>8.7058001099716412E-2</v>
      </c>
      <c r="I26" s="80">
        <f>(G26-E26)/E26</f>
        <v>-3.1995050355998943E-2</v>
      </c>
    </row>
    <row r="27" spans="2:9" x14ac:dyDescent="0.25">
      <c r="B27" s="87"/>
      <c r="C27" s="114" t="s">
        <v>7</v>
      </c>
      <c r="D27" s="88">
        <f>'FBiH '!D27+RS!D27</f>
        <v>16564.68</v>
      </c>
      <c r="E27" s="78">
        <f t="shared" si="1"/>
        <v>3.6159864621706313E-4</v>
      </c>
      <c r="F27" s="77">
        <f>'FBiH '!F27+RS!F27</f>
        <v>15460.95</v>
      </c>
      <c r="G27" s="78">
        <f>F27/$F$29</f>
        <v>3.0054173004757278E-4</v>
      </c>
      <c r="H27" s="79">
        <f>(F27-D27)/D27</f>
        <v>-6.6631531668586388E-2</v>
      </c>
      <c r="I27" s="80">
        <f>(G27-E27)/E27</f>
        <v>-0.16885272333912071</v>
      </c>
    </row>
    <row r="28" spans="2:9" s="3" customFormat="1" x14ac:dyDescent="0.25">
      <c r="B28" s="83"/>
      <c r="C28" s="25" t="s">
        <v>33</v>
      </c>
      <c r="D28" s="54">
        <f>SUM(D25:D27)</f>
        <v>8555297.2399999965</v>
      </c>
      <c r="E28" s="84">
        <f>SUM(E25:E26)</f>
        <v>0.18639624394226492</v>
      </c>
      <c r="F28" s="54">
        <f>SUM(F25:F27)</f>
        <v>9564095.8350000083</v>
      </c>
      <c r="G28" s="84">
        <f>SUM(G25:G26)</f>
        <v>0.1856136426241925</v>
      </c>
      <c r="H28" s="85">
        <f t="shared" si="6"/>
        <v>0.11791508426889119</v>
      </c>
      <c r="I28" s="86">
        <f t="shared" si="6"/>
        <v>-4.1985895290616981E-3</v>
      </c>
    </row>
    <row r="29" spans="2:9" s="3" customFormat="1" ht="16.5" thickBot="1" x14ac:dyDescent="0.3">
      <c r="B29" s="89"/>
      <c r="C29" s="33" t="s">
        <v>34</v>
      </c>
      <c r="D29" s="108">
        <f>SUM(D24:D27)</f>
        <v>45809574.15990001</v>
      </c>
      <c r="E29" s="90">
        <f>E24+E28</f>
        <v>0.99963840135378301</v>
      </c>
      <c r="F29" s="108">
        <f>F24+F28</f>
        <v>51443604.845000014</v>
      </c>
      <c r="G29" s="90">
        <f>G24+G28</f>
        <v>0.99969945826995232</v>
      </c>
      <c r="H29" s="91">
        <f>(F29-D29)/D29</f>
        <v>0.12298806064937892</v>
      </c>
      <c r="I29" s="92">
        <f t="shared" si="6"/>
        <v>6.1079002253838137E-5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103" t="s">
        <v>39</v>
      </c>
      <c r="C31" s="39"/>
      <c r="D31" s="7"/>
      <c r="E31" s="7"/>
      <c r="F31" s="7"/>
      <c r="G31" s="4"/>
    </row>
    <row r="32" spans="2:9" x14ac:dyDescent="0.25">
      <c r="B32" s="104"/>
      <c r="F32" s="7"/>
    </row>
    <row r="33" spans="2:6" x14ac:dyDescent="0.25">
      <c r="B33" s="103" t="s">
        <v>40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31.01.2017.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1.42578125" customWidth="1"/>
  </cols>
  <sheetData>
    <row r="1" spans="2:20" ht="15.75" customHeight="1" x14ac:dyDescent="0.2"/>
    <row r="2" spans="2:20" ht="15.75" x14ac:dyDescent="0.25">
      <c r="B2" s="133" t="s">
        <v>36</v>
      </c>
      <c r="C2" s="134"/>
      <c r="D2" s="134"/>
      <c r="E2" s="134"/>
      <c r="F2" s="134"/>
      <c r="G2" s="134"/>
      <c r="H2" s="134"/>
      <c r="I2" s="135"/>
    </row>
    <row r="3" spans="2:20" ht="16.5" thickBot="1" x14ac:dyDescent="0.3">
      <c r="B3" s="76"/>
      <c r="C3" s="3"/>
    </row>
    <row r="4" spans="2:20" ht="15.75" customHeight="1" x14ac:dyDescent="0.25">
      <c r="B4" s="69"/>
      <c r="C4" s="127" t="s">
        <v>2</v>
      </c>
      <c r="D4" s="136" t="s">
        <v>28</v>
      </c>
      <c r="E4" s="138" t="s">
        <v>3</v>
      </c>
      <c r="F4" s="136" t="s">
        <v>29</v>
      </c>
      <c r="G4" s="138" t="s">
        <v>3</v>
      </c>
      <c r="H4" s="140" t="s">
        <v>8</v>
      </c>
      <c r="I4" s="131" t="s">
        <v>38</v>
      </c>
      <c r="K4" s="44"/>
    </row>
    <row r="5" spans="2:20" ht="15.75" customHeight="1" x14ac:dyDescent="0.25">
      <c r="B5" s="70"/>
      <c r="C5" s="128"/>
      <c r="D5" s="137"/>
      <c r="E5" s="139"/>
      <c r="F5" s="137"/>
      <c r="G5" s="139"/>
      <c r="H5" s="141"/>
      <c r="I5" s="132"/>
      <c r="K5" s="44"/>
    </row>
    <row r="6" spans="2:20" ht="15.75" customHeight="1" x14ac:dyDescent="0.25">
      <c r="B6" s="101" t="s">
        <v>9</v>
      </c>
      <c r="C6" s="113" t="s">
        <v>41</v>
      </c>
      <c r="D6" s="93">
        <v>3824309.6197999995</v>
      </c>
      <c r="E6" s="19">
        <f>D6/$D$29</f>
        <v>0.11608476685024555</v>
      </c>
      <c r="F6" s="112">
        <v>4166833.0300000003</v>
      </c>
      <c r="G6" s="45">
        <f>F6/$F$29</f>
        <v>0.11341400823305872</v>
      </c>
      <c r="H6" s="20">
        <f>(F6-D6)/D6</f>
        <v>8.9564769658455043E-2</v>
      </c>
      <c r="I6" s="21">
        <f>(G6-E6)/E6</f>
        <v>-2.3006968869845091E-2</v>
      </c>
      <c r="J6" s="71"/>
      <c r="K6" s="107"/>
      <c r="L6" s="107"/>
      <c r="M6" s="71"/>
      <c r="N6" s="74"/>
      <c r="P6" s="72"/>
      <c r="Q6" s="71"/>
      <c r="R6" s="1"/>
      <c r="S6" s="1"/>
      <c r="T6" s="75"/>
    </row>
    <row r="7" spans="2:20" ht="15.75" customHeight="1" x14ac:dyDescent="0.25">
      <c r="B7" s="101" t="s">
        <v>10</v>
      </c>
      <c r="C7" s="114" t="s">
        <v>4</v>
      </c>
      <c r="D7" s="93">
        <v>466178.15</v>
      </c>
      <c r="E7" s="19">
        <f t="shared" ref="E7:E23" si="0">D7/$D$29</f>
        <v>1.4150575458965826E-2</v>
      </c>
      <c r="F7" s="112">
        <v>576932.99999999988</v>
      </c>
      <c r="G7" s="45">
        <f t="shared" ref="G7:G23" si="1">F7/$F$29</f>
        <v>1.5703121181201554E-2</v>
      </c>
      <c r="H7" s="20">
        <f t="shared" ref="H7:H23" si="2">(F7-D7)/D7</f>
        <v>0.23758052581400449</v>
      </c>
      <c r="I7" s="21">
        <f t="shared" ref="I7:I23" si="3">(G7-E7)/E7</f>
        <v>0.10971608375488597</v>
      </c>
      <c r="J7" s="71"/>
      <c r="K7" s="107"/>
      <c r="L7" s="107"/>
      <c r="M7" s="71"/>
      <c r="N7" s="74"/>
      <c r="P7" s="72"/>
      <c r="Q7" s="71"/>
      <c r="R7" s="1"/>
      <c r="S7" s="1"/>
      <c r="T7" s="75"/>
    </row>
    <row r="8" spans="2:20" ht="15.75" customHeight="1" x14ac:dyDescent="0.25">
      <c r="B8" s="101" t="s">
        <v>11</v>
      </c>
      <c r="C8" s="115" t="s">
        <v>42</v>
      </c>
      <c r="D8" s="93">
        <v>3420633.1300000004</v>
      </c>
      <c r="E8" s="19">
        <f t="shared" si="0"/>
        <v>0.10383139412154659</v>
      </c>
      <c r="F8" s="112">
        <v>3533816.62</v>
      </c>
      <c r="G8" s="45">
        <f t="shared" si="1"/>
        <v>9.6184393362841264E-2</v>
      </c>
      <c r="H8" s="20">
        <f t="shared" si="2"/>
        <v>3.3088462193547122E-2</v>
      </c>
      <c r="I8" s="21">
        <f t="shared" si="3"/>
        <v>-7.3648252760177987E-2</v>
      </c>
      <c r="J8" s="71"/>
      <c r="K8" s="107"/>
      <c r="L8" s="107"/>
      <c r="M8" s="71"/>
      <c r="N8" s="74"/>
      <c r="P8" s="72"/>
      <c r="Q8" s="71"/>
      <c r="R8" s="1"/>
      <c r="S8" s="1"/>
      <c r="T8" s="75"/>
    </row>
    <row r="9" spans="2:20" ht="15.75" customHeight="1" x14ac:dyDescent="0.25">
      <c r="B9" s="101" t="s">
        <v>12</v>
      </c>
      <c r="C9" s="115" t="s">
        <v>43</v>
      </c>
      <c r="D9" s="93">
        <v>0</v>
      </c>
      <c r="E9" s="19">
        <f t="shared" si="0"/>
        <v>0</v>
      </c>
      <c r="F9" s="112">
        <v>0</v>
      </c>
      <c r="G9" s="45">
        <f t="shared" si="1"/>
        <v>0</v>
      </c>
      <c r="H9" s="22" t="s">
        <v>1</v>
      </c>
      <c r="I9" s="23" t="s">
        <v>1</v>
      </c>
      <c r="J9" s="71"/>
      <c r="K9" s="107"/>
      <c r="L9" s="107"/>
      <c r="M9" s="71"/>
      <c r="N9" s="74"/>
      <c r="P9" s="72"/>
      <c r="Q9" s="71"/>
      <c r="R9" s="1"/>
      <c r="S9" s="1"/>
      <c r="T9" s="75"/>
    </row>
    <row r="10" spans="2:20" ht="15.75" customHeight="1" x14ac:dyDescent="0.25">
      <c r="B10" s="101" t="s">
        <v>13</v>
      </c>
      <c r="C10" s="115" t="s">
        <v>44</v>
      </c>
      <c r="D10" s="93">
        <v>0</v>
      </c>
      <c r="E10" s="19">
        <f t="shared" si="0"/>
        <v>0</v>
      </c>
      <c r="F10" s="112">
        <v>0</v>
      </c>
      <c r="G10" s="45">
        <f t="shared" si="1"/>
        <v>0</v>
      </c>
      <c r="H10" s="22" t="s">
        <v>1</v>
      </c>
      <c r="I10" s="23" t="s">
        <v>1</v>
      </c>
      <c r="J10" s="71"/>
      <c r="K10" s="107"/>
      <c r="L10" s="107"/>
      <c r="M10" s="71"/>
      <c r="N10" s="74"/>
      <c r="P10" s="72"/>
      <c r="Q10" s="71"/>
      <c r="R10" s="1"/>
      <c r="S10" s="1"/>
      <c r="T10" s="75"/>
    </row>
    <row r="11" spans="2:20" ht="15.75" customHeight="1" x14ac:dyDescent="0.25">
      <c r="B11" s="101" t="s">
        <v>14</v>
      </c>
      <c r="C11" s="115" t="s">
        <v>45</v>
      </c>
      <c r="D11" s="93">
        <v>0</v>
      </c>
      <c r="E11" s="19">
        <f t="shared" si="0"/>
        <v>0</v>
      </c>
      <c r="F11" s="112">
        <v>0</v>
      </c>
      <c r="G11" s="45">
        <f t="shared" si="1"/>
        <v>0</v>
      </c>
      <c r="H11" s="22" t="s">
        <v>1</v>
      </c>
      <c r="I11" s="23" t="s">
        <v>1</v>
      </c>
      <c r="J11" s="71"/>
      <c r="K11" s="107"/>
      <c r="L11" s="107"/>
      <c r="M11" s="71"/>
      <c r="N11" s="74"/>
      <c r="P11" s="72"/>
      <c r="Q11" s="71"/>
      <c r="R11" s="1"/>
      <c r="S11" s="1"/>
      <c r="T11" s="75"/>
    </row>
    <row r="12" spans="2:20" ht="15.75" customHeight="1" x14ac:dyDescent="0.25">
      <c r="B12" s="101" t="s">
        <v>15</v>
      </c>
      <c r="C12" s="115" t="s">
        <v>30</v>
      </c>
      <c r="D12" s="93">
        <v>889474.9800000001</v>
      </c>
      <c r="E12" s="19">
        <f t="shared" si="0"/>
        <v>2.6999512575508137E-2</v>
      </c>
      <c r="F12" s="112">
        <v>787620.00999999989</v>
      </c>
      <c r="G12" s="45">
        <f t="shared" si="1"/>
        <v>2.1437658206012105E-2</v>
      </c>
      <c r="H12" s="20">
        <f t="shared" si="2"/>
        <v>-0.11451133791306889</v>
      </c>
      <c r="I12" s="21">
        <f t="shared" si="3"/>
        <v>-0.20599832511573987</v>
      </c>
      <c r="J12" s="71"/>
      <c r="K12" s="107"/>
      <c r="L12" s="107"/>
      <c r="M12" s="71"/>
      <c r="N12" s="74"/>
      <c r="P12" s="72"/>
      <c r="Q12" s="71"/>
      <c r="R12" s="1"/>
      <c r="S12" s="1"/>
      <c r="T12" s="75"/>
    </row>
    <row r="13" spans="2:20" ht="15.75" customHeight="1" x14ac:dyDescent="0.25">
      <c r="B13" s="101" t="s">
        <v>16</v>
      </c>
      <c r="C13" s="115" t="s">
        <v>27</v>
      </c>
      <c r="D13" s="93">
        <v>2416337.9501000005</v>
      </c>
      <c r="E13" s="19">
        <f t="shared" si="0"/>
        <v>7.3346578978986582E-2</v>
      </c>
      <c r="F13" s="112">
        <v>3750743.6300000004</v>
      </c>
      <c r="G13" s="45">
        <f t="shared" si="1"/>
        <v>0.10208877242506464</v>
      </c>
      <c r="H13" s="20">
        <f t="shared" si="2"/>
        <v>0.55224298399351601</v>
      </c>
      <c r="I13" s="21">
        <f t="shared" si="3"/>
        <v>0.39186822134284616</v>
      </c>
      <c r="J13" s="71"/>
      <c r="K13" s="107"/>
      <c r="L13" s="107"/>
      <c r="M13" s="71"/>
      <c r="N13" s="74"/>
      <c r="P13" s="72"/>
      <c r="Q13" s="71"/>
      <c r="R13" s="1"/>
      <c r="S13" s="1"/>
      <c r="T13" s="75"/>
    </row>
    <row r="14" spans="2:20" ht="15.75" customHeight="1" x14ac:dyDescent="0.25">
      <c r="B14" s="101" t="s">
        <v>17</v>
      </c>
      <c r="C14" s="115" t="s">
        <v>46</v>
      </c>
      <c r="D14" s="93">
        <v>1632064.8699999999</v>
      </c>
      <c r="E14" s="19">
        <f t="shared" si="0"/>
        <v>4.9540410885542889E-2</v>
      </c>
      <c r="F14" s="112">
        <v>1602878.71</v>
      </c>
      <c r="G14" s="45">
        <f t="shared" si="1"/>
        <v>4.3627593883341788E-2</v>
      </c>
      <c r="H14" s="20">
        <f t="shared" si="2"/>
        <v>-1.7882965644619209E-2</v>
      </c>
      <c r="I14" s="21">
        <f t="shared" si="3"/>
        <v>-0.11935341060981403</v>
      </c>
      <c r="J14" s="71"/>
      <c r="K14" s="107"/>
      <c r="L14" s="107"/>
      <c r="M14" s="71"/>
      <c r="N14" s="74"/>
      <c r="P14" s="72"/>
      <c r="Q14" s="71"/>
      <c r="R14" s="1"/>
      <c r="S14" s="1"/>
      <c r="T14" s="75"/>
    </row>
    <row r="15" spans="2:20" ht="15.75" customHeight="1" x14ac:dyDescent="0.25">
      <c r="B15" s="101" t="s">
        <v>18</v>
      </c>
      <c r="C15" s="115" t="s">
        <v>47</v>
      </c>
      <c r="D15" s="93">
        <v>11976129.310000001</v>
      </c>
      <c r="E15" s="19">
        <f t="shared" si="0"/>
        <v>0.3635286671146799</v>
      </c>
      <c r="F15" s="112">
        <v>12409290.390000001</v>
      </c>
      <c r="G15" s="45">
        <f t="shared" si="1"/>
        <v>0.33775948119953259</v>
      </c>
      <c r="H15" s="20">
        <f t="shared" si="2"/>
        <v>3.6168704327391742E-2</v>
      </c>
      <c r="I15" s="21">
        <f t="shared" si="3"/>
        <v>-7.0886255325272846E-2</v>
      </c>
      <c r="J15" s="71"/>
      <c r="K15" s="107"/>
      <c r="L15" s="107"/>
      <c r="M15" s="71"/>
      <c r="N15" s="74"/>
      <c r="P15" s="72"/>
      <c r="Q15" s="71"/>
      <c r="R15" s="1"/>
      <c r="S15" s="1"/>
      <c r="T15" s="75"/>
    </row>
    <row r="16" spans="2:20" ht="15.75" customHeight="1" x14ac:dyDescent="0.25">
      <c r="B16" s="101" t="s">
        <v>19</v>
      </c>
      <c r="C16" s="115" t="s">
        <v>48</v>
      </c>
      <c r="D16" s="93">
        <v>24747.119999999999</v>
      </c>
      <c r="E16" s="19">
        <f t="shared" si="0"/>
        <v>7.5118490420900748E-4</v>
      </c>
      <c r="F16" s="112">
        <v>0</v>
      </c>
      <c r="G16" s="45">
        <f>F16/$F$29</f>
        <v>0</v>
      </c>
      <c r="H16" s="20">
        <f t="shared" si="2"/>
        <v>-1</v>
      </c>
      <c r="I16" s="21">
        <f t="shared" si="3"/>
        <v>-1</v>
      </c>
      <c r="J16" s="71"/>
      <c r="K16" s="107"/>
      <c r="L16" s="107"/>
      <c r="M16" s="71"/>
      <c r="N16" s="74"/>
      <c r="P16" s="72"/>
      <c r="Q16" s="71"/>
      <c r="R16" s="1"/>
      <c r="S16" s="1"/>
      <c r="T16" s="75"/>
    </row>
    <row r="17" spans="2:20" ht="15.75" customHeight="1" x14ac:dyDescent="0.25">
      <c r="B17" s="101" t="s">
        <v>20</v>
      </c>
      <c r="C17" s="115" t="s">
        <v>49</v>
      </c>
      <c r="D17" s="93">
        <v>180</v>
      </c>
      <c r="E17" s="19">
        <f t="shared" si="0"/>
        <v>5.4637987271901278E-6</v>
      </c>
      <c r="F17" s="112">
        <v>230</v>
      </c>
      <c r="G17" s="45">
        <f t="shared" si="1"/>
        <v>6.2602033020755589E-6</v>
      </c>
      <c r="H17" s="20">
        <f t="shared" ref="H17" si="4">(F17-D17)/D17</f>
        <v>0.27777777777777779</v>
      </c>
      <c r="I17" s="21">
        <f t="shared" ref="I17" si="5">(G17-E17)/E17</f>
        <v>0.14576023288013734</v>
      </c>
      <c r="J17" s="71"/>
      <c r="K17" s="107"/>
      <c r="L17" s="107"/>
      <c r="M17" s="71"/>
      <c r="N17" s="74"/>
      <c r="P17" s="72"/>
      <c r="Q17" s="71"/>
      <c r="R17" s="1"/>
      <c r="S17" s="1"/>
      <c r="T17" s="75"/>
    </row>
    <row r="18" spans="2:20" ht="15.75" customHeight="1" x14ac:dyDescent="0.25">
      <c r="B18" s="101" t="s">
        <v>21</v>
      </c>
      <c r="C18" s="115" t="s">
        <v>50</v>
      </c>
      <c r="D18" s="93">
        <v>517898.34</v>
      </c>
      <c r="E18" s="19">
        <f t="shared" si="0"/>
        <v>1.5720512727254891E-2</v>
      </c>
      <c r="F18" s="112">
        <v>776240.70000000007</v>
      </c>
      <c r="G18" s="45">
        <f t="shared" si="1"/>
        <v>2.1127933014545408E-2</v>
      </c>
      <c r="H18" s="20">
        <f t="shared" si="2"/>
        <v>0.49882832217612444</v>
      </c>
      <c r="I18" s="21">
        <f t="shared" si="3"/>
        <v>0.34397225975432666</v>
      </c>
      <c r="J18" s="71"/>
      <c r="K18" s="107"/>
      <c r="L18" s="107"/>
      <c r="M18" s="71"/>
      <c r="N18" s="74"/>
      <c r="P18" s="72"/>
      <c r="Q18" s="71"/>
      <c r="R18" s="1"/>
      <c r="S18" s="1"/>
      <c r="T18" s="75"/>
    </row>
    <row r="19" spans="2:20" ht="15.75" customHeight="1" x14ac:dyDescent="0.25">
      <c r="B19" s="101" t="s">
        <v>22</v>
      </c>
      <c r="C19" s="115" t="s">
        <v>5</v>
      </c>
      <c r="D19" s="93">
        <v>43117.70000000007</v>
      </c>
      <c r="E19" s="19">
        <f t="shared" si="0"/>
        <v>1.308813524329812E-3</v>
      </c>
      <c r="F19" s="112">
        <v>457408.25</v>
      </c>
      <c r="G19" s="45">
        <f t="shared" si="1"/>
        <v>1.2449863639333055E-2</v>
      </c>
      <c r="H19" s="20">
        <f t="shared" si="2"/>
        <v>9.6083638505764277</v>
      </c>
      <c r="I19" s="21">
        <f t="shared" si="3"/>
        <v>8.5123280802802697</v>
      </c>
      <c r="J19" s="71"/>
      <c r="K19" s="64"/>
      <c r="L19" s="107"/>
      <c r="M19" s="71"/>
      <c r="N19" s="74"/>
      <c r="P19" s="72"/>
      <c r="Q19" s="71"/>
      <c r="R19" s="1"/>
      <c r="S19" s="1"/>
      <c r="T19" s="75"/>
    </row>
    <row r="20" spans="2:20" ht="15.75" customHeight="1" x14ac:dyDescent="0.25">
      <c r="B20" s="101" t="s">
        <v>23</v>
      </c>
      <c r="C20" s="115" t="s">
        <v>51</v>
      </c>
      <c r="D20" s="93">
        <v>72501.109999999986</v>
      </c>
      <c r="E20" s="19">
        <f t="shared" si="0"/>
        <v>2.2007304029881742E-3</v>
      </c>
      <c r="F20" s="112">
        <v>83387.5</v>
      </c>
      <c r="G20" s="45">
        <f t="shared" si="1"/>
        <v>2.2696639254427202E-3</v>
      </c>
      <c r="H20" s="20">
        <f t="shared" si="2"/>
        <v>0.15015480452644125</v>
      </c>
      <c r="I20" s="21">
        <f t="shared" si="3"/>
        <v>3.1323020012331962E-2</v>
      </c>
      <c r="J20" s="71"/>
      <c r="K20" s="64"/>
      <c r="L20" s="107"/>
      <c r="M20" s="71"/>
      <c r="N20" s="74"/>
      <c r="P20" s="73"/>
      <c r="Q20" s="71"/>
      <c r="R20" s="1"/>
      <c r="S20" s="1"/>
      <c r="T20" s="75"/>
    </row>
    <row r="21" spans="2:20" ht="15.75" customHeight="1" x14ac:dyDescent="0.25">
      <c r="B21" s="101" t="s">
        <v>24</v>
      </c>
      <c r="C21" s="115" t="s">
        <v>31</v>
      </c>
      <c r="D21" s="93">
        <v>197974.27000000002</v>
      </c>
      <c r="E21" s="19">
        <f t="shared" si="0"/>
        <v>6.0093975802355268E-3</v>
      </c>
      <c r="F21" s="112">
        <v>296244.86</v>
      </c>
      <c r="G21" s="45">
        <f t="shared" si="1"/>
        <v>8.0632741338909197E-3</v>
      </c>
      <c r="H21" s="20">
        <f t="shared" si="2"/>
        <v>0.49638061552140061</v>
      </c>
      <c r="I21" s="21">
        <f t="shared" si="3"/>
        <v>0.34177744544818334</v>
      </c>
      <c r="J21" s="71"/>
      <c r="K21" s="64"/>
      <c r="L21" s="107"/>
      <c r="M21" s="71"/>
      <c r="N21" s="74"/>
      <c r="P21" s="72"/>
      <c r="Q21" s="71"/>
      <c r="R21" s="1"/>
      <c r="S21" s="1"/>
      <c r="T21" s="75"/>
    </row>
    <row r="22" spans="2:20" ht="15.75" customHeight="1" x14ac:dyDescent="0.25">
      <c r="B22" s="101" t="s">
        <v>25</v>
      </c>
      <c r="C22" s="115" t="s">
        <v>52</v>
      </c>
      <c r="D22" s="93">
        <v>148</v>
      </c>
      <c r="E22" s="19">
        <f t="shared" si="0"/>
        <v>4.4924567312452156E-6</v>
      </c>
      <c r="F22" s="112">
        <v>88</v>
      </c>
      <c r="G22" s="45">
        <f t="shared" si="1"/>
        <v>2.3952082199245617E-6</v>
      </c>
      <c r="H22" s="20">
        <f t="shared" si="2"/>
        <v>-0.40540540540540543</v>
      </c>
      <c r="I22" s="21">
        <f t="shared" si="3"/>
        <v>-0.46683777647410757</v>
      </c>
      <c r="J22" s="71"/>
      <c r="K22" s="46"/>
      <c r="L22" s="107"/>
      <c r="M22" s="71"/>
      <c r="N22" s="74"/>
      <c r="P22" s="72"/>
      <c r="Q22" s="71"/>
      <c r="R22" s="1"/>
      <c r="S22" s="1"/>
      <c r="T22" s="75"/>
    </row>
    <row r="23" spans="2:20" ht="15.75" customHeight="1" x14ac:dyDescent="0.25">
      <c r="B23" s="101" t="s">
        <v>26</v>
      </c>
      <c r="C23" s="115" t="s">
        <v>53</v>
      </c>
      <c r="D23" s="93">
        <v>2586.3199999999997</v>
      </c>
      <c r="E23" s="19">
        <f t="shared" si="0"/>
        <v>7.8506288467257605E-5</v>
      </c>
      <c r="F23" s="112">
        <v>29479.210000000003</v>
      </c>
      <c r="G23" s="45">
        <f t="shared" si="1"/>
        <v>8.023732512372993E-4</v>
      </c>
      <c r="H23" s="20">
        <f t="shared" si="2"/>
        <v>10.398129388474747</v>
      </c>
      <c r="I23" s="21">
        <f t="shared" si="3"/>
        <v>9.220496560246163</v>
      </c>
      <c r="J23" s="71"/>
      <c r="K23" s="107"/>
      <c r="L23" s="107"/>
      <c r="M23" s="71"/>
      <c r="N23" s="74"/>
      <c r="P23" s="72"/>
      <c r="Q23" s="71"/>
      <c r="R23" s="1"/>
      <c r="S23" s="1"/>
      <c r="T23" s="75"/>
    </row>
    <row r="24" spans="2:20" ht="15.75" customHeight="1" x14ac:dyDescent="0.25">
      <c r="B24" s="102"/>
      <c r="C24" s="25" t="s">
        <v>32</v>
      </c>
      <c r="D24" s="54">
        <f>SUM(D6:D23)</f>
        <v>25484280.869900003</v>
      </c>
      <c r="E24" s="26">
        <f>SUM(E6:E23)</f>
        <v>0.77356100766841884</v>
      </c>
      <c r="F24" s="95">
        <f>SUM(F6:F23)</f>
        <v>28471193.91</v>
      </c>
      <c r="G24" s="26">
        <f>SUM(G6:G23)</f>
        <v>0.77493679186702413</v>
      </c>
      <c r="H24" s="27">
        <f>(F24-D24)/D24</f>
        <v>0.11720609482168673</v>
      </c>
      <c r="I24" s="28">
        <f>(G24-E24)/E24</f>
        <v>1.77850768713385E-3</v>
      </c>
      <c r="K24" s="48"/>
      <c r="L24" s="51"/>
      <c r="M24" s="51"/>
      <c r="N24" s="47"/>
      <c r="O24" s="47"/>
      <c r="P24" s="47"/>
    </row>
    <row r="25" spans="2:20" ht="15.75" customHeight="1" x14ac:dyDescent="0.25">
      <c r="B25" s="101">
        <v>19</v>
      </c>
      <c r="C25" s="114" t="s">
        <v>6</v>
      </c>
      <c r="D25" s="94">
        <v>6956969.0479999911</v>
      </c>
      <c r="E25" s="19">
        <f>D25/$D$29</f>
        <v>0.21117488127535258</v>
      </c>
      <c r="F25" s="112">
        <v>7716624.8110000016</v>
      </c>
      <c r="G25" s="45">
        <f>F25/$F$29</f>
        <v>0.21003321792478433</v>
      </c>
      <c r="H25" s="20">
        <f>(F25-D25)/D25</f>
        <v>0.10919349471856547</v>
      </c>
      <c r="I25" s="21">
        <f>(G25-E25)/E25</f>
        <v>-5.4062459686179832E-3</v>
      </c>
      <c r="L25" s="51"/>
      <c r="M25" s="3"/>
      <c r="R25" s="3"/>
    </row>
    <row r="26" spans="2:20" ht="15.75" customHeight="1" x14ac:dyDescent="0.25">
      <c r="B26" s="18"/>
      <c r="C26" s="114" t="s">
        <v>54</v>
      </c>
      <c r="D26" s="94">
        <v>502862.59200000676</v>
      </c>
      <c r="E26" s="19">
        <f t="shared" ref="E26:E27" si="6">D26/$D$29</f>
        <v>1.5264111056228696E-2</v>
      </c>
      <c r="F26" s="112">
        <v>552202.15400000731</v>
      </c>
      <c r="G26" s="45">
        <f t="shared" ref="G26:G27" si="7">F26/$F$29</f>
        <v>1.502999020819166E-2</v>
      </c>
      <c r="H26" s="20">
        <f>(F26-D26)/D26</f>
        <v>9.8117383923439452E-2</v>
      </c>
      <c r="I26" s="21">
        <f t="shared" ref="I26" si="8">(G26-E26)/E26</f>
        <v>-1.5337994277858707E-2</v>
      </c>
      <c r="L26" s="47"/>
      <c r="M26" s="3"/>
      <c r="N26" s="3"/>
      <c r="R26" s="3"/>
      <c r="S26" s="3"/>
    </row>
    <row r="27" spans="2:20" ht="15.75" customHeight="1" x14ac:dyDescent="0.25">
      <c r="B27" s="18"/>
      <c r="C27" s="114" t="s">
        <v>7</v>
      </c>
      <c r="D27" s="94">
        <v>0</v>
      </c>
      <c r="E27" s="19">
        <f t="shared" si="6"/>
        <v>0</v>
      </c>
      <c r="F27" s="112">
        <v>0</v>
      </c>
      <c r="G27" s="45">
        <f t="shared" si="7"/>
        <v>0</v>
      </c>
      <c r="H27" s="22" t="s">
        <v>1</v>
      </c>
      <c r="I27" s="23" t="s">
        <v>1</v>
      </c>
      <c r="L27" s="47"/>
      <c r="M27" s="3"/>
      <c r="R27" s="3"/>
    </row>
    <row r="28" spans="2:20" ht="15.75" customHeight="1" x14ac:dyDescent="0.25">
      <c r="B28" s="24"/>
      <c r="C28" s="25" t="s">
        <v>33</v>
      </c>
      <c r="D28" s="111">
        <f>SUM(D25:D27)</f>
        <v>7459831.6399999978</v>
      </c>
      <c r="E28" s="26">
        <f>E25+E26+E27</f>
        <v>0.22643899233158127</v>
      </c>
      <c r="F28" s="96">
        <f>SUM(F25:F27)</f>
        <v>8268826.9650000092</v>
      </c>
      <c r="G28" s="29">
        <f>SUM(G25:G27)</f>
        <v>0.22506320813297598</v>
      </c>
      <c r="H28" s="30">
        <f t="shared" ref="H28" si="9">(F28-D28)/D28</f>
        <v>0.10844686100717571</v>
      </c>
      <c r="I28" s="31">
        <f t="shared" ref="I28" si="10">(G28-E28)/E28</f>
        <v>-6.0757389195173978E-3</v>
      </c>
      <c r="L28" s="17"/>
      <c r="M28" s="17"/>
      <c r="R28" s="17"/>
    </row>
    <row r="29" spans="2:20" ht="16.5" customHeight="1" thickBot="1" x14ac:dyDescent="0.3">
      <c r="B29" s="32"/>
      <c r="C29" s="33" t="s">
        <v>34</v>
      </c>
      <c r="D29" s="108">
        <f>SUM(D24:D27)</f>
        <v>32944112.509900004</v>
      </c>
      <c r="E29" s="50">
        <f>E24+E28</f>
        <v>1</v>
      </c>
      <c r="F29" s="109">
        <f>SUM(F24:F27)</f>
        <v>36740020.875000007</v>
      </c>
      <c r="G29" s="50">
        <f>G24+G28</f>
        <v>1</v>
      </c>
      <c r="H29" s="34">
        <f t="shared" ref="H29" si="11">(F29-D29)/D29</f>
        <v>0.11522266274313199</v>
      </c>
      <c r="I29" s="35">
        <f t="shared" ref="I29" si="12">(G29-E29)/E29</f>
        <v>0</v>
      </c>
      <c r="K29" s="47"/>
    </row>
    <row r="30" spans="2:20" ht="15.75" x14ac:dyDescent="0.25">
      <c r="B30" s="10"/>
      <c r="C30" s="11"/>
      <c r="D30" s="6"/>
      <c r="E30" s="12"/>
      <c r="F30" s="6"/>
      <c r="G30" s="12"/>
      <c r="H30" s="13"/>
    </row>
    <row r="31" spans="2:20" ht="15.75" x14ac:dyDescent="0.25">
      <c r="B31" s="103" t="s">
        <v>39</v>
      </c>
      <c r="C31" s="39"/>
      <c r="D31" s="6"/>
      <c r="E31" s="12"/>
      <c r="F31" s="40"/>
      <c r="G31" s="12"/>
      <c r="H31" s="13"/>
    </row>
    <row r="32" spans="2:20" ht="15.75" customHeight="1" x14ac:dyDescent="0.2">
      <c r="B32" s="105"/>
      <c r="F32" s="40"/>
    </row>
    <row r="33" spans="2:9" ht="15.75" customHeight="1" x14ac:dyDescent="0.2">
      <c r="B33" s="106" t="s">
        <v>40</v>
      </c>
      <c r="F33" s="41"/>
    </row>
    <row r="34" spans="2:9" ht="15.75" customHeight="1" x14ac:dyDescent="0.25">
      <c r="B34" s="43"/>
      <c r="C34" s="48"/>
      <c r="F34" s="42"/>
    </row>
    <row r="35" spans="2:9" ht="16.5" x14ac:dyDescent="0.3">
      <c r="B35" s="43"/>
      <c r="C35" s="60"/>
      <c r="D35" s="61"/>
      <c r="E35" s="61"/>
      <c r="F35" s="62"/>
      <c r="G35" s="63"/>
      <c r="H35" s="64"/>
      <c r="I35" s="63"/>
    </row>
    <row r="36" spans="2:9" ht="16.5" x14ac:dyDescent="0.3">
      <c r="C36" s="65"/>
      <c r="D36" s="61"/>
      <c r="E36" s="61"/>
      <c r="F36" s="62"/>
      <c r="G36" s="63"/>
      <c r="H36" s="64"/>
      <c r="I36" s="66"/>
    </row>
    <row r="37" spans="2:9" ht="16.5" x14ac:dyDescent="0.3">
      <c r="C37" s="65"/>
      <c r="D37" s="61"/>
      <c r="E37" s="61"/>
      <c r="F37" s="62"/>
      <c r="G37" s="63"/>
      <c r="H37" s="64"/>
      <c r="I37" s="64"/>
    </row>
    <row r="38" spans="2:9" ht="16.5" x14ac:dyDescent="0.3">
      <c r="C38" s="65"/>
      <c r="D38" s="61"/>
      <c r="E38" s="61"/>
      <c r="F38" s="62"/>
      <c r="G38" s="63"/>
      <c r="H38" s="64"/>
      <c r="I38" s="64"/>
    </row>
    <row r="39" spans="2:9" ht="16.5" x14ac:dyDescent="0.3">
      <c r="C39" s="65"/>
      <c r="D39" s="61"/>
      <c r="E39" s="61"/>
      <c r="F39" s="62"/>
      <c r="G39" s="63"/>
      <c r="H39" s="63"/>
      <c r="I39" s="67"/>
    </row>
    <row r="40" spans="2:9" ht="16.5" x14ac:dyDescent="0.3">
      <c r="C40" s="65"/>
      <c r="D40" s="61"/>
      <c r="E40" s="61"/>
      <c r="F40" s="62"/>
      <c r="G40" s="63"/>
      <c r="H40" s="63"/>
      <c r="I40" s="63"/>
    </row>
    <row r="41" spans="2:9" ht="16.5" x14ac:dyDescent="0.3">
      <c r="C41" s="65"/>
      <c r="D41" s="61"/>
      <c r="E41" s="61"/>
      <c r="F41" s="62"/>
      <c r="G41" s="63"/>
      <c r="H41" s="64"/>
      <c r="I41" s="63"/>
    </row>
    <row r="42" spans="2:9" ht="16.5" x14ac:dyDescent="0.3">
      <c r="C42" s="65"/>
      <c r="D42" s="61"/>
      <c r="E42" s="61"/>
      <c r="F42" s="62"/>
      <c r="G42" s="63"/>
      <c r="H42" s="64"/>
      <c r="I42" s="66"/>
    </row>
    <row r="43" spans="2:9" ht="16.5" x14ac:dyDescent="0.3">
      <c r="C43" s="65"/>
      <c r="D43" s="61"/>
      <c r="E43" s="61"/>
      <c r="F43" s="62"/>
      <c r="G43" s="63"/>
      <c r="H43" s="64"/>
      <c r="I43" s="68"/>
    </row>
    <row r="44" spans="2:9" ht="16.5" x14ac:dyDescent="0.3">
      <c r="C44" s="65"/>
      <c r="D44" s="61"/>
      <c r="E44" s="61"/>
      <c r="F44" s="62"/>
      <c r="G44" s="63"/>
      <c r="H44" s="64"/>
      <c r="I44" s="68"/>
    </row>
    <row r="45" spans="2:9" ht="16.5" x14ac:dyDescent="0.3">
      <c r="C45" s="65"/>
      <c r="D45" s="61"/>
      <c r="E45" s="61"/>
      <c r="F45" s="62"/>
      <c r="G45" s="63"/>
      <c r="H45" s="63"/>
      <c r="I45" s="67"/>
    </row>
    <row r="46" spans="2:9" ht="16.5" x14ac:dyDescent="0.3">
      <c r="C46" s="65"/>
      <c r="D46" s="61"/>
      <c r="E46" s="61"/>
      <c r="F46" s="62"/>
      <c r="G46" s="63"/>
      <c r="H46" s="63"/>
      <c r="I46" s="63"/>
    </row>
    <row r="47" spans="2:9" ht="16.5" x14ac:dyDescent="0.3">
      <c r="C47" s="65"/>
      <c r="D47" s="61"/>
      <c r="E47" s="61"/>
      <c r="F47" s="62"/>
      <c r="G47" s="63"/>
      <c r="H47" s="63"/>
      <c r="I47" s="63"/>
    </row>
    <row r="48" spans="2:9" ht="16.5" x14ac:dyDescent="0.3">
      <c r="C48" s="65"/>
      <c r="D48" s="61"/>
      <c r="E48" s="61"/>
      <c r="F48" s="62"/>
      <c r="G48" s="63"/>
      <c r="H48" s="63"/>
      <c r="I48" s="63"/>
    </row>
    <row r="49" spans="3:9" ht="16.5" x14ac:dyDescent="0.3">
      <c r="C49" s="65"/>
      <c r="D49" s="61"/>
      <c r="E49" s="61"/>
      <c r="F49" s="62"/>
      <c r="G49" s="63"/>
      <c r="H49" s="63"/>
      <c r="I49" s="63"/>
    </row>
    <row r="50" spans="3:9" ht="16.5" x14ac:dyDescent="0.3">
      <c r="C50" s="65"/>
      <c r="D50" s="61"/>
      <c r="E50" s="61"/>
      <c r="F50" s="62"/>
      <c r="G50" s="63"/>
      <c r="H50" s="63"/>
      <c r="I50" s="63"/>
    </row>
    <row r="51" spans="3:9" ht="16.5" x14ac:dyDescent="0.3">
      <c r="C51" s="65"/>
      <c r="D51" s="61"/>
      <c r="E51" s="61"/>
      <c r="F51" s="62"/>
      <c r="G51" s="63"/>
      <c r="H51" s="63"/>
      <c r="I51" s="63"/>
    </row>
    <row r="52" spans="3:9" ht="16.5" x14ac:dyDescent="0.3">
      <c r="C52" s="65"/>
      <c r="D52" s="61"/>
      <c r="E52" s="61"/>
      <c r="F52" s="62"/>
      <c r="G52" s="63"/>
      <c r="H52" s="63"/>
      <c r="I52" s="63"/>
    </row>
    <row r="53" spans="3:9" ht="15.75" x14ac:dyDescent="0.25">
      <c r="C53" s="63"/>
      <c r="D53" s="66"/>
      <c r="E53" s="66"/>
      <c r="F53" s="66"/>
      <c r="G53" s="63"/>
      <c r="H53" s="63"/>
      <c r="I53" s="63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dataValidations count="1">
    <dataValidation type="decimal" allowBlank="1" showInputMessage="1" showErrorMessage="1" errorTitle="Microsoft Excel" error="Neočekivana vrsta podatka!_x000a_Mollimo unesite broj." sqref="K6:L18 K23:L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31.01.2017. godine.</oddFooter>
  </headerFooter>
  <ignoredErrors>
    <ignoredError sqref="B6:B23" numberStoredAsText="1"/>
    <ignoredError sqref="E24:I24 E28:I29 E25:E27 G25:I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6" t="s">
        <v>37</v>
      </c>
      <c r="C2" s="117"/>
      <c r="D2" s="117"/>
      <c r="E2" s="117"/>
      <c r="F2" s="117"/>
      <c r="G2" s="117"/>
      <c r="H2" s="117"/>
      <c r="I2" s="118"/>
    </row>
    <row r="3" spans="2:9" ht="16.5" thickBot="1" x14ac:dyDescent="0.3">
      <c r="B3" s="2"/>
      <c r="C3" s="3"/>
    </row>
    <row r="4" spans="2:9" ht="15.75" customHeight="1" x14ac:dyDescent="0.25">
      <c r="B4" s="147"/>
      <c r="C4" s="127" t="s">
        <v>2</v>
      </c>
      <c r="D4" s="149" t="s">
        <v>28</v>
      </c>
      <c r="E4" s="127" t="s">
        <v>3</v>
      </c>
      <c r="F4" s="149" t="s">
        <v>29</v>
      </c>
      <c r="G4" s="127" t="s">
        <v>3</v>
      </c>
      <c r="H4" s="143" t="s">
        <v>8</v>
      </c>
      <c r="I4" s="145" t="s">
        <v>38</v>
      </c>
    </row>
    <row r="5" spans="2:9" x14ac:dyDescent="0.25">
      <c r="B5" s="148"/>
      <c r="C5" s="128"/>
      <c r="D5" s="150"/>
      <c r="E5" s="142" t="s">
        <v>0</v>
      </c>
      <c r="F5" s="150"/>
      <c r="G5" s="142" t="s">
        <v>0</v>
      </c>
      <c r="H5" s="144"/>
      <c r="I5" s="146"/>
    </row>
    <row r="6" spans="2:9" x14ac:dyDescent="0.25">
      <c r="B6" s="101" t="s">
        <v>9</v>
      </c>
      <c r="C6" s="113" t="s">
        <v>41</v>
      </c>
      <c r="D6" s="97">
        <v>785223.53999999992</v>
      </c>
      <c r="E6" s="55">
        <f t="shared" ref="E6:E23" si="0">D6/$D$29</f>
        <v>6.1033452305226832E-2</v>
      </c>
      <c r="F6" s="97">
        <v>866549.69000000006</v>
      </c>
      <c r="G6" s="19">
        <f t="shared" ref="G6:G27" si="1">F6/$F$29</f>
        <v>5.8934589809398703E-2</v>
      </c>
      <c r="H6" s="20">
        <f>(F6-D6)/D6</f>
        <v>0.10357069784229871</v>
      </c>
      <c r="I6" s="21">
        <f>(G6-E6)/E6</f>
        <v>-3.4388723176460141E-2</v>
      </c>
    </row>
    <row r="7" spans="2:9" x14ac:dyDescent="0.25">
      <c r="B7" s="101" t="s">
        <v>10</v>
      </c>
      <c r="C7" s="114" t="s">
        <v>4</v>
      </c>
      <c r="D7" s="97">
        <v>120461.61</v>
      </c>
      <c r="E7" s="55">
        <f t="shared" si="0"/>
        <v>9.3631781957859237E-3</v>
      </c>
      <c r="F7" s="97">
        <v>124515.95999999999</v>
      </c>
      <c r="G7" s="19">
        <f t="shared" si="1"/>
        <v>8.468408807951331E-3</v>
      </c>
      <c r="H7" s="20">
        <f t="shared" ref="H7:H21" si="2">(F7-D7)/D7</f>
        <v>3.3656780778540077E-2</v>
      </c>
      <c r="I7" s="21">
        <f t="shared" ref="I7:I23" si="3">(G7-E7)/E7</f>
        <v>-9.5562571717080061E-2</v>
      </c>
    </row>
    <row r="8" spans="2:9" x14ac:dyDescent="0.25">
      <c r="B8" s="101" t="s">
        <v>11</v>
      </c>
      <c r="C8" s="115" t="s">
        <v>42</v>
      </c>
      <c r="D8" s="97">
        <v>613589.0199999999</v>
      </c>
      <c r="E8" s="55">
        <f t="shared" si="0"/>
        <v>4.7692732425190502E-2</v>
      </c>
      <c r="F8" s="97">
        <v>855602.71000000008</v>
      </c>
      <c r="G8" s="19">
        <f t="shared" si="1"/>
        <v>5.8190078809744791E-2</v>
      </c>
      <c r="H8" s="20">
        <f t="shared" si="2"/>
        <v>0.39442311076557435</v>
      </c>
      <c r="I8" s="21">
        <f t="shared" si="3"/>
        <v>0.22010368982360437</v>
      </c>
    </row>
    <row r="9" spans="2:9" x14ac:dyDescent="0.25">
      <c r="B9" s="101" t="s">
        <v>12</v>
      </c>
      <c r="C9" s="115" t="s">
        <v>43</v>
      </c>
      <c r="D9" s="97">
        <v>0</v>
      </c>
      <c r="E9" s="55">
        <f t="shared" si="0"/>
        <v>0</v>
      </c>
      <c r="F9" s="97">
        <v>0</v>
      </c>
      <c r="G9" s="19">
        <f t="shared" si="1"/>
        <v>0</v>
      </c>
      <c r="H9" s="22" t="s">
        <v>1</v>
      </c>
      <c r="I9" s="23" t="s">
        <v>1</v>
      </c>
    </row>
    <row r="10" spans="2:9" x14ac:dyDescent="0.25">
      <c r="B10" s="101" t="s">
        <v>13</v>
      </c>
      <c r="C10" s="115" t="s">
        <v>44</v>
      </c>
      <c r="D10" s="97">
        <v>0</v>
      </c>
      <c r="E10" s="55">
        <f t="shared" si="0"/>
        <v>0</v>
      </c>
      <c r="F10" s="97">
        <v>0</v>
      </c>
      <c r="G10" s="19">
        <f t="shared" si="1"/>
        <v>0</v>
      </c>
      <c r="H10" s="22" t="s">
        <v>1</v>
      </c>
      <c r="I10" s="23" t="s">
        <v>1</v>
      </c>
    </row>
    <row r="11" spans="2:9" x14ac:dyDescent="0.25">
      <c r="B11" s="101" t="s">
        <v>14</v>
      </c>
      <c r="C11" s="115" t="s">
        <v>45</v>
      </c>
      <c r="D11" s="97">
        <v>0</v>
      </c>
      <c r="E11" s="55">
        <f t="shared" si="0"/>
        <v>0</v>
      </c>
      <c r="F11" s="97">
        <v>0</v>
      </c>
      <c r="G11" s="19">
        <f t="shared" si="1"/>
        <v>0</v>
      </c>
      <c r="H11" s="22" t="s">
        <v>1</v>
      </c>
      <c r="I11" s="23" t="s">
        <v>1</v>
      </c>
    </row>
    <row r="12" spans="2:9" x14ac:dyDescent="0.25">
      <c r="B12" s="101" t="s">
        <v>15</v>
      </c>
      <c r="C12" s="115" t="s">
        <v>30</v>
      </c>
      <c r="D12" s="97">
        <v>295053.51999999996</v>
      </c>
      <c r="E12" s="55">
        <f t="shared" si="0"/>
        <v>2.2933768567877232E-2</v>
      </c>
      <c r="F12" s="97">
        <v>487901.91</v>
      </c>
      <c r="G12" s="19">
        <f t="shared" si="1"/>
        <v>3.3182515976749309E-2</v>
      </c>
      <c r="H12" s="20">
        <f t="shared" si="2"/>
        <v>0.65360477651647753</v>
      </c>
      <c r="I12" s="21">
        <f t="shared" si="3"/>
        <v>0.4468845745320395</v>
      </c>
    </row>
    <row r="13" spans="2:9" x14ac:dyDescent="0.25">
      <c r="B13" s="101" t="s">
        <v>16</v>
      </c>
      <c r="C13" s="115" t="s">
        <v>27</v>
      </c>
      <c r="D13" s="97">
        <v>769985.3899999999</v>
      </c>
      <c r="E13" s="55">
        <f t="shared" si="0"/>
        <v>5.9849029202927971E-2</v>
      </c>
      <c r="F13" s="97">
        <v>973112.2100000002</v>
      </c>
      <c r="G13" s="19">
        <f t="shared" si="1"/>
        <v>6.6181973863342403E-2</v>
      </c>
      <c r="H13" s="20">
        <f t="shared" si="2"/>
        <v>0.26380607039829718</v>
      </c>
      <c r="I13" s="21">
        <f t="shared" si="3"/>
        <v>0.10581532808062001</v>
      </c>
    </row>
    <row r="14" spans="2:9" x14ac:dyDescent="0.25">
      <c r="B14" s="101" t="s">
        <v>17</v>
      </c>
      <c r="C14" s="115" t="s">
        <v>46</v>
      </c>
      <c r="D14" s="97">
        <v>2395212.2000000002</v>
      </c>
      <c r="E14" s="55">
        <f t="shared" si="0"/>
        <v>0.18617382455141049</v>
      </c>
      <c r="F14" s="97">
        <v>2586832.0499999993</v>
      </c>
      <c r="G14" s="19">
        <f t="shared" si="1"/>
        <v>0.1759320758311689</v>
      </c>
      <c r="H14" s="20">
        <f t="shared" si="2"/>
        <v>8.0001199893687563E-2</v>
      </c>
      <c r="I14" s="21">
        <f t="shared" si="3"/>
        <v>-5.501175444463946E-2</v>
      </c>
    </row>
    <row r="15" spans="2:9" x14ac:dyDescent="0.25">
      <c r="B15" s="101" t="s">
        <v>18</v>
      </c>
      <c r="C15" s="115" t="s">
        <v>47</v>
      </c>
      <c r="D15" s="97">
        <v>6645956.2899999991</v>
      </c>
      <c r="E15" s="55">
        <f t="shared" si="0"/>
        <v>0.51657347950666033</v>
      </c>
      <c r="F15" s="97">
        <v>7317233.7600000007</v>
      </c>
      <c r="G15" s="19">
        <f t="shared" si="1"/>
        <v>0.49764967336735666</v>
      </c>
      <c r="H15" s="20">
        <f t="shared" si="2"/>
        <v>0.10100539948029084</v>
      </c>
      <c r="I15" s="21">
        <f t="shared" si="3"/>
        <v>-3.6633328829378427E-2</v>
      </c>
    </row>
    <row r="16" spans="2:9" x14ac:dyDescent="0.25">
      <c r="B16" s="101" t="s">
        <v>19</v>
      </c>
      <c r="C16" s="115" t="s">
        <v>48</v>
      </c>
      <c r="D16" s="97">
        <v>1388.8</v>
      </c>
      <c r="E16" s="55">
        <f t="shared" si="0"/>
        <v>1.0794793360563162E-4</v>
      </c>
      <c r="F16" s="97">
        <v>1395.1</v>
      </c>
      <c r="G16" s="19">
        <f t="shared" si="1"/>
        <v>9.4881629053600051E-5</v>
      </c>
      <c r="H16" s="20">
        <f t="shared" si="2"/>
        <v>4.5362903225806125E-3</v>
      </c>
      <c r="I16" s="21">
        <f t="shared" si="3"/>
        <v>-0.12104265561735499</v>
      </c>
    </row>
    <row r="17" spans="2:18" x14ac:dyDescent="0.25">
      <c r="B17" s="101" t="s">
        <v>20</v>
      </c>
      <c r="C17" s="115" t="s">
        <v>49</v>
      </c>
      <c r="D17" s="97">
        <v>0</v>
      </c>
      <c r="E17" s="55">
        <f t="shared" si="0"/>
        <v>0</v>
      </c>
      <c r="F17" s="97">
        <v>0</v>
      </c>
      <c r="G17" s="19">
        <f t="shared" si="1"/>
        <v>0</v>
      </c>
      <c r="H17" s="22" t="s">
        <v>1</v>
      </c>
      <c r="I17" s="23" t="s">
        <v>1</v>
      </c>
    </row>
    <row r="18" spans="2:18" x14ac:dyDescent="0.25">
      <c r="B18" s="101" t="s">
        <v>21</v>
      </c>
      <c r="C18" s="115" t="s">
        <v>50</v>
      </c>
      <c r="D18" s="97">
        <v>140421.24</v>
      </c>
      <c r="E18" s="55">
        <f t="shared" si="0"/>
        <v>1.0914590072249758E-2</v>
      </c>
      <c r="F18" s="97">
        <v>176951.95</v>
      </c>
      <c r="G18" s="19">
        <f t="shared" si="1"/>
        <v>1.2034613490223773E-2</v>
      </c>
      <c r="H18" s="20">
        <f t="shared" si="2"/>
        <v>0.26015088600556457</v>
      </c>
      <c r="I18" s="21">
        <f t="shared" si="3"/>
        <v>0.10261708507236228</v>
      </c>
    </row>
    <row r="19" spans="2:18" x14ac:dyDescent="0.25">
      <c r="B19" s="101" t="s">
        <v>22</v>
      </c>
      <c r="C19" s="115" t="s">
        <v>5</v>
      </c>
      <c r="D19" s="97">
        <v>0</v>
      </c>
      <c r="E19" s="55">
        <f t="shared" si="0"/>
        <v>0</v>
      </c>
      <c r="F19" s="97">
        <v>0</v>
      </c>
      <c r="G19" s="19">
        <f t="shared" si="1"/>
        <v>0</v>
      </c>
      <c r="H19" s="22" t="s">
        <v>1</v>
      </c>
      <c r="I19" s="23" t="s">
        <v>1</v>
      </c>
    </row>
    <row r="20" spans="2:18" x14ac:dyDescent="0.25">
      <c r="B20" s="101" t="s">
        <v>23</v>
      </c>
      <c r="C20" s="115" t="s">
        <v>51</v>
      </c>
      <c r="D20" s="97">
        <v>648</v>
      </c>
      <c r="E20" s="55">
        <f t="shared" si="0"/>
        <v>5.0367411417374202E-5</v>
      </c>
      <c r="F20" s="97">
        <v>324</v>
      </c>
      <c r="G20" s="19">
        <f t="shared" si="1"/>
        <v>2.203544392041174E-5</v>
      </c>
      <c r="H20" s="20">
        <f t="shared" ref="H20" si="4">(F20-D20)/D20</f>
        <v>-0.5</v>
      </c>
      <c r="I20" s="21">
        <f t="shared" ref="I20" si="5">(G20-E20)/E20</f>
        <v>-0.56250592793397702</v>
      </c>
    </row>
    <row r="21" spans="2:18" x14ac:dyDescent="0.25">
      <c r="B21" s="101" t="s">
        <v>24</v>
      </c>
      <c r="C21" s="115" t="s">
        <v>31</v>
      </c>
      <c r="D21" s="97">
        <v>1785.54</v>
      </c>
      <c r="E21" s="55">
        <f t="shared" si="0"/>
        <v>1.3878553670089249E-4</v>
      </c>
      <c r="F21" s="97">
        <v>17684.300000000003</v>
      </c>
      <c r="G21" s="19">
        <f t="shared" si="1"/>
        <v>1.2027203732152389E-3</v>
      </c>
      <c r="H21" s="20">
        <f t="shared" si="2"/>
        <v>8.9041746474455916</v>
      </c>
      <c r="I21" s="21">
        <f t="shared" si="3"/>
        <v>7.6660353939280803</v>
      </c>
    </row>
    <row r="22" spans="2:18" x14ac:dyDescent="0.25">
      <c r="B22" s="101" t="s">
        <v>25</v>
      </c>
      <c r="C22" s="115" t="s">
        <v>52</v>
      </c>
      <c r="D22" s="97">
        <v>0</v>
      </c>
      <c r="E22" s="55">
        <f t="shared" si="0"/>
        <v>0</v>
      </c>
      <c r="F22" s="97">
        <v>0</v>
      </c>
      <c r="G22" s="19">
        <f t="shared" si="1"/>
        <v>0</v>
      </c>
      <c r="H22" s="22" t="s">
        <v>1</v>
      </c>
      <c r="I22" s="23" t="s">
        <v>1</v>
      </c>
    </row>
    <row r="23" spans="2:18" x14ac:dyDescent="0.25">
      <c r="B23" s="101" t="s">
        <v>26</v>
      </c>
      <c r="C23" s="115" t="s">
        <v>53</v>
      </c>
      <c r="D23" s="97">
        <v>270.89999999999998</v>
      </c>
      <c r="E23" s="55">
        <f t="shared" si="0"/>
        <v>2.1056376161985603E-5</v>
      </c>
      <c r="F23" s="97">
        <v>211.46</v>
      </c>
      <c r="G23" s="19">
        <f t="shared" si="1"/>
        <v>1.438152768953786E-5</v>
      </c>
      <c r="H23" s="20">
        <f>(F23-D23)/D23</f>
        <v>-0.21941675895164259</v>
      </c>
      <c r="I23" s="21">
        <f t="shared" si="3"/>
        <v>-0.31699891857452023</v>
      </c>
    </row>
    <row r="24" spans="2:18" s="3" customFormat="1" x14ac:dyDescent="0.25">
      <c r="B24" s="102"/>
      <c r="C24" s="25" t="s">
        <v>32</v>
      </c>
      <c r="D24" s="110">
        <f>SUM(D6:D23)</f>
        <v>11769996.050000001</v>
      </c>
      <c r="E24" s="56">
        <f>SUM(E6:E23)</f>
        <v>0.91485221208521483</v>
      </c>
      <c r="F24" s="110">
        <f>SUM(F6:F23)</f>
        <v>13408315.1</v>
      </c>
      <c r="G24" s="26">
        <f>SUM(G6:G23)</f>
        <v>0.91190794892981453</v>
      </c>
      <c r="H24" s="30">
        <f t="shared" ref="H24:H29" si="6">(F24-D24)/D24</f>
        <v>0.13919452844676178</v>
      </c>
      <c r="I24" s="31">
        <f t="shared" ref="I24:I29" si="7">(G24-E24)/E24</f>
        <v>-3.2182937489864867E-3</v>
      </c>
    </row>
    <row r="25" spans="2:18" ht="15.75" customHeight="1" x14ac:dyDescent="0.25">
      <c r="B25" s="101">
        <v>19</v>
      </c>
      <c r="C25" s="114" t="s">
        <v>6</v>
      </c>
      <c r="D25" s="97">
        <v>971966.35</v>
      </c>
      <c r="E25" s="55">
        <f>D25/$D$29</f>
        <v>7.5548501596131995E-2</v>
      </c>
      <c r="F25" s="97">
        <v>1169125.19</v>
      </c>
      <c r="G25" s="19">
        <f t="shared" si="1"/>
        <v>7.9512940000573212E-2</v>
      </c>
      <c r="H25" s="20">
        <f>(F25-D25)/D25</f>
        <v>0.20284533512914307</v>
      </c>
      <c r="I25" s="21">
        <f t="shared" si="7"/>
        <v>5.247540746253785E-2</v>
      </c>
    </row>
    <row r="26" spans="2:18" x14ac:dyDescent="0.25">
      <c r="B26" s="18"/>
      <c r="C26" s="114" t="s">
        <v>54</v>
      </c>
      <c r="D26" s="97">
        <v>106934.56999999999</v>
      </c>
      <c r="E26" s="55">
        <f>D26/$D$29</f>
        <v>8.3117553733487674E-3</v>
      </c>
      <c r="F26" s="97">
        <v>110682.73000000001</v>
      </c>
      <c r="G26" s="19">
        <f t="shared" si="1"/>
        <v>7.5276021292378838E-3</v>
      </c>
      <c r="H26" s="20">
        <f>(F26-D26)/D26</f>
        <v>3.5050966212329823E-2</v>
      </c>
      <c r="I26" s="21">
        <f t="shared" si="7"/>
        <v>-9.4342675991792552E-2</v>
      </c>
    </row>
    <row r="27" spans="2:18" customFormat="1" ht="15.75" customHeight="1" x14ac:dyDescent="0.25">
      <c r="B27" s="18"/>
      <c r="C27" s="114" t="s">
        <v>7</v>
      </c>
      <c r="D27" s="94">
        <v>16564.68</v>
      </c>
      <c r="E27" s="19">
        <f t="shared" ref="E27" si="8">D27/$D$29</f>
        <v>1.287530945304244E-3</v>
      </c>
      <c r="F27" s="93">
        <v>15460.95</v>
      </c>
      <c r="G27" s="45">
        <f t="shared" si="1"/>
        <v>1.0515089403743516E-3</v>
      </c>
      <c r="H27" s="20">
        <f>(F27-D27)/D27</f>
        <v>-6.6631531668586388E-2</v>
      </c>
      <c r="I27" s="21">
        <f t="shared" ref="I27" si="9">(G27-E27)/E27</f>
        <v>-0.18331365610332601</v>
      </c>
      <c r="K27" s="48"/>
      <c r="L27" s="47"/>
      <c r="M27" s="3"/>
      <c r="R27" s="3"/>
    </row>
    <row r="28" spans="2:18" s="3" customFormat="1" x14ac:dyDescent="0.25">
      <c r="B28" s="24"/>
      <c r="C28" s="25" t="s">
        <v>33</v>
      </c>
      <c r="D28" s="54">
        <f>D25+D26+D27</f>
        <v>1095465.5999999999</v>
      </c>
      <c r="E28" s="56">
        <f>E25+E26</f>
        <v>8.3860256969480768E-2</v>
      </c>
      <c r="F28" s="54">
        <f>F25+F26+F27</f>
        <v>1295268.8699999999</v>
      </c>
      <c r="G28" s="26">
        <f>G25+G26</f>
        <v>8.7040542129811091E-2</v>
      </c>
      <c r="H28" s="30">
        <f t="shared" si="6"/>
        <v>0.18239118599433887</v>
      </c>
      <c r="I28" s="31">
        <f t="shared" si="7"/>
        <v>3.7923627654607869E-2</v>
      </c>
    </row>
    <row r="29" spans="2:18" s="3" customFormat="1" ht="16.5" thickBot="1" x14ac:dyDescent="0.3">
      <c r="B29" s="36"/>
      <c r="C29" s="33" t="s">
        <v>34</v>
      </c>
      <c r="D29" s="108">
        <f>D24+D28</f>
        <v>12865461.65</v>
      </c>
      <c r="E29" s="49">
        <f>E24+E28</f>
        <v>0.99871246905469557</v>
      </c>
      <c r="F29" s="108">
        <f>SUM(F24:F27)</f>
        <v>14703583.969999999</v>
      </c>
      <c r="G29" s="49">
        <f>G24+G28</f>
        <v>0.99894849105962558</v>
      </c>
      <c r="H29" s="34">
        <f t="shared" si="6"/>
        <v>0.14287262828225045</v>
      </c>
      <c r="I29" s="35">
        <f t="shared" si="7"/>
        <v>2.3632628233169405E-4</v>
      </c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x14ac:dyDescent="0.25">
      <c r="B31" s="103" t="s">
        <v>39</v>
      </c>
      <c r="C31" s="39"/>
      <c r="D31" s="38"/>
      <c r="E31" s="16"/>
      <c r="F31" s="38"/>
      <c r="G31" s="16"/>
      <c r="H31" s="38"/>
    </row>
    <row r="32" spans="2:18" x14ac:dyDescent="0.25">
      <c r="B32" s="104"/>
      <c r="D32" s="58"/>
      <c r="E32" s="4"/>
      <c r="F32" s="38"/>
      <c r="G32" s="4"/>
      <c r="H32" s="38"/>
    </row>
    <row r="33" spans="2:8" x14ac:dyDescent="0.25">
      <c r="B33" s="103" t="s">
        <v>40</v>
      </c>
      <c r="D33" s="4"/>
      <c r="E33" s="58"/>
      <c r="F33" s="38"/>
      <c r="G33" s="52"/>
      <c r="H33" s="38"/>
    </row>
    <row r="34" spans="2:8" x14ac:dyDescent="0.25">
      <c r="D34" s="58"/>
      <c r="E34" s="4"/>
      <c r="F34" s="37"/>
      <c r="G34" s="53"/>
      <c r="H34" s="37"/>
    </row>
    <row r="35" spans="2:8" x14ac:dyDescent="0.25">
      <c r="D35" s="4"/>
      <c r="E35" s="59"/>
      <c r="G35" s="52"/>
    </row>
    <row r="36" spans="2:8" x14ac:dyDescent="0.25">
      <c r="D36" s="4"/>
      <c r="E36" s="4"/>
      <c r="G36" s="9"/>
    </row>
    <row r="37" spans="2:8" x14ac:dyDescent="0.25">
      <c r="D37" s="38"/>
      <c r="E37" s="4"/>
    </row>
    <row r="39" spans="2:8" x14ac:dyDescent="0.25">
      <c r="D39" s="53"/>
    </row>
    <row r="40" spans="2:8" x14ac:dyDescent="0.25">
      <c r="D40" s="9"/>
    </row>
    <row r="41" spans="2:8" x14ac:dyDescent="0.25">
      <c r="D41" s="9"/>
    </row>
    <row r="42" spans="2:8" x14ac:dyDescent="0.25">
      <c r="D42" s="57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31.01.2017. godine.</oddFooter>
  </headerFooter>
  <ignoredErrors>
    <ignoredError sqref="G24 E24 F28: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2017-05-04T14:18:35Z</cp:lastPrinted>
  <dcterms:created xsi:type="dcterms:W3CDTF">2011-07-19T08:09:31Z</dcterms:created>
  <dcterms:modified xsi:type="dcterms:W3CDTF">2020-02-14T15:45:57Z</dcterms:modified>
</cp:coreProperties>
</file>