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6900" windowWidth="19185" windowHeight="5160" tabRatio="551"/>
  </bookViews>
  <sheets>
    <sheet name="BiH" sheetId="4" r:id="rId1"/>
    <sheet name="FBiH " sheetId="5" r:id="rId2"/>
    <sheet name="RS" sheetId="6" r:id="rId3"/>
  </sheets>
  <calcPr calcId="145621"/>
</workbook>
</file>

<file path=xl/calcChain.xml><?xml version="1.0" encoding="utf-8"?>
<calcChain xmlns="http://schemas.openxmlformats.org/spreadsheetml/2006/main">
  <c r="F27" i="4" l="1"/>
  <c r="F28" i="6"/>
  <c r="D28" i="6"/>
  <c r="D28" i="5" l="1"/>
  <c r="H23" i="6" l="1"/>
  <c r="H25" i="6"/>
  <c r="H26" i="6"/>
  <c r="D27" i="4"/>
  <c r="D26" i="4"/>
  <c r="D25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6" i="4"/>
  <c r="F28" i="5" l="1"/>
  <c r="H26" i="5" l="1"/>
  <c r="H25" i="5"/>
  <c r="H7" i="5"/>
  <c r="H8" i="5"/>
  <c r="H12" i="5"/>
  <c r="H13" i="5"/>
  <c r="H14" i="5"/>
  <c r="H15" i="5"/>
  <c r="H18" i="5"/>
  <c r="H19" i="5"/>
  <c r="H20" i="5"/>
  <c r="H21" i="5"/>
  <c r="H23" i="5"/>
  <c r="H6" i="5"/>
  <c r="D24" i="5"/>
  <c r="D29" i="5" s="1"/>
  <c r="E27" i="5" l="1"/>
  <c r="E7" i="5"/>
  <c r="E9" i="5"/>
  <c r="E11" i="5"/>
  <c r="E13" i="5"/>
  <c r="E15" i="5"/>
  <c r="E17" i="5"/>
  <c r="E19" i="5"/>
  <c r="E21" i="5"/>
  <c r="E23" i="5"/>
  <c r="E12" i="5"/>
  <c r="E16" i="5"/>
  <c r="E18" i="5"/>
  <c r="E22" i="5"/>
  <c r="E6" i="5"/>
  <c r="E26" i="5"/>
  <c r="E25" i="5"/>
  <c r="E8" i="5"/>
  <c r="E10" i="5"/>
  <c r="E14" i="5"/>
  <c r="E20" i="5"/>
  <c r="D28" i="4"/>
  <c r="D24" i="4"/>
  <c r="F26" i="4" l="1"/>
  <c r="H26" i="4" s="1"/>
  <c r="F25" i="4"/>
  <c r="H25" i="4" s="1"/>
  <c r="F7" i="4" l="1"/>
  <c r="H7" i="4" s="1"/>
  <c r="F8" i="4"/>
  <c r="H8" i="4" s="1"/>
  <c r="F9" i="4"/>
  <c r="F10" i="4"/>
  <c r="F11" i="4"/>
  <c r="F12" i="4"/>
  <c r="H12" i="4" s="1"/>
  <c r="F13" i="4"/>
  <c r="H13" i="4" s="1"/>
  <c r="F14" i="4"/>
  <c r="H14" i="4" s="1"/>
  <c r="F15" i="4"/>
  <c r="H15" i="4" s="1"/>
  <c r="F16" i="4"/>
  <c r="F17" i="4"/>
  <c r="F18" i="4"/>
  <c r="H18" i="4" s="1"/>
  <c r="F19" i="4"/>
  <c r="H19" i="4" s="1"/>
  <c r="F20" i="4"/>
  <c r="H20" i="4" s="1"/>
  <c r="F21" i="4"/>
  <c r="H21" i="4" s="1"/>
  <c r="F22" i="4"/>
  <c r="F23" i="4"/>
  <c r="H23" i="4" s="1"/>
  <c r="D24" i="6"/>
  <c r="D29" i="6" s="1"/>
  <c r="E27" i="6" s="1"/>
  <c r="F6" i="4"/>
  <c r="H6" i="4" s="1"/>
  <c r="F24" i="5"/>
  <c r="F29" i="5" s="1"/>
  <c r="E26" i="6" l="1"/>
  <c r="E25" i="6"/>
  <c r="D29" i="4"/>
  <c r="F24" i="4"/>
  <c r="F29" i="4" s="1"/>
  <c r="H7" i="6"/>
  <c r="H8" i="6"/>
  <c r="H12" i="6"/>
  <c r="H13" i="6"/>
  <c r="H14" i="6"/>
  <c r="H15" i="6"/>
  <c r="H18" i="6"/>
  <c r="F24" i="6"/>
  <c r="F29" i="6" s="1"/>
  <c r="G27" i="6" s="1"/>
  <c r="E28" i="6" l="1"/>
  <c r="E26" i="4"/>
  <c r="E25" i="4"/>
  <c r="E27" i="4"/>
  <c r="G25" i="6"/>
  <c r="G26" i="6"/>
  <c r="E7" i="4"/>
  <c r="E9" i="4"/>
  <c r="E11" i="4"/>
  <c r="E13" i="4"/>
  <c r="E15" i="4"/>
  <c r="E17" i="4"/>
  <c r="E19" i="4"/>
  <c r="E21" i="4"/>
  <c r="E23" i="4"/>
  <c r="E8" i="4"/>
  <c r="E10" i="4"/>
  <c r="E12" i="4"/>
  <c r="E14" i="4"/>
  <c r="E16" i="4"/>
  <c r="E18" i="4"/>
  <c r="E20" i="4"/>
  <c r="E22" i="4"/>
  <c r="E6" i="4"/>
  <c r="G28" i="6" l="1"/>
  <c r="H28" i="5"/>
  <c r="H24" i="6" l="1"/>
  <c r="H6" i="6"/>
  <c r="F28" i="4"/>
  <c r="H29" i="5" l="1"/>
  <c r="G26" i="5"/>
  <c r="I26" i="5" s="1"/>
  <c r="G27" i="5"/>
  <c r="E17" i="6"/>
  <c r="G25" i="5"/>
  <c r="E21" i="6"/>
  <c r="E23" i="6"/>
  <c r="E15" i="6"/>
  <c r="E7" i="6"/>
  <c r="H28" i="6"/>
  <c r="G16" i="5"/>
  <c r="G18" i="5"/>
  <c r="G20" i="5"/>
  <c r="G22" i="5"/>
  <c r="G7" i="5"/>
  <c r="I7" i="5" s="1"/>
  <c r="G9" i="5"/>
  <c r="G11" i="5"/>
  <c r="G13" i="5"/>
  <c r="G15" i="5"/>
  <c r="I15" i="5" s="1"/>
  <c r="G17" i="5"/>
  <c r="G19" i="5"/>
  <c r="I19" i="5" s="1"/>
  <c r="G21" i="5"/>
  <c r="G23" i="5"/>
  <c r="G8" i="5"/>
  <c r="G10" i="5"/>
  <c r="G12" i="5"/>
  <c r="I12" i="5" s="1"/>
  <c r="G14" i="5"/>
  <c r="G6" i="5"/>
  <c r="H24" i="5"/>
  <c r="E22" i="6"/>
  <c r="E20" i="6"/>
  <c r="E18" i="6"/>
  <c r="E16" i="6"/>
  <c r="E14" i="6"/>
  <c r="E12" i="6"/>
  <c r="E10" i="6"/>
  <c r="E8" i="6"/>
  <c r="G27" i="4" l="1"/>
  <c r="G24" i="5"/>
  <c r="E24" i="5"/>
  <c r="G28" i="5"/>
  <c r="G29" i="5" s="1"/>
  <c r="E11" i="6"/>
  <c r="E19" i="6"/>
  <c r="E9" i="6"/>
  <c r="E6" i="6"/>
  <c r="E13" i="6"/>
  <c r="I8" i="5"/>
  <c r="I21" i="5"/>
  <c r="I13" i="5"/>
  <c r="I20" i="5"/>
  <c r="H29" i="6"/>
  <c r="G7" i="6"/>
  <c r="I7" i="6" s="1"/>
  <c r="G9" i="6"/>
  <c r="G11" i="6"/>
  <c r="G13" i="6"/>
  <c r="G15" i="6"/>
  <c r="I15" i="6" s="1"/>
  <c r="G17" i="6"/>
  <c r="G19" i="6"/>
  <c r="G21" i="6"/>
  <c r="G23" i="6"/>
  <c r="I23" i="6" s="1"/>
  <c r="G6" i="6"/>
  <c r="G8" i="6"/>
  <c r="I8" i="6" s="1"/>
  <c r="G10" i="6"/>
  <c r="G12" i="6"/>
  <c r="I12" i="6" s="1"/>
  <c r="G14" i="6"/>
  <c r="I14" i="6" s="1"/>
  <c r="G16" i="6"/>
  <c r="G18" i="6"/>
  <c r="I18" i="6" s="1"/>
  <c r="G20" i="6"/>
  <c r="G22" i="6"/>
  <c r="H24" i="4"/>
  <c r="I6" i="5"/>
  <c r="H28" i="4"/>
  <c r="I14" i="5"/>
  <c r="I23" i="5"/>
  <c r="I18" i="5"/>
  <c r="E24" i="6" l="1"/>
  <c r="E29" i="6" s="1"/>
  <c r="I13" i="6"/>
  <c r="G24" i="6"/>
  <c r="G29" i="6" s="1"/>
  <c r="I25" i="5"/>
  <c r="E28" i="5"/>
  <c r="I28" i="5" s="1"/>
  <c r="I26" i="6"/>
  <c r="H29" i="4"/>
  <c r="G25" i="4"/>
  <c r="G23" i="4"/>
  <c r="G20" i="4"/>
  <c r="I20" i="4" s="1"/>
  <c r="G16" i="4"/>
  <c r="G12" i="4"/>
  <c r="I12" i="4" s="1"/>
  <c r="G8" i="4"/>
  <c r="G26" i="4"/>
  <c r="G19" i="4"/>
  <c r="I19" i="4" s="1"/>
  <c r="G15" i="4"/>
  <c r="I15" i="4" s="1"/>
  <c r="G11" i="4"/>
  <c r="G7" i="4"/>
  <c r="I7" i="4" s="1"/>
  <c r="G22" i="4"/>
  <c r="G6" i="4"/>
  <c r="G18" i="4"/>
  <c r="I18" i="4" s="1"/>
  <c r="G14" i="4"/>
  <c r="I14" i="4" s="1"/>
  <c r="G10" i="4"/>
  <c r="G21" i="4"/>
  <c r="I21" i="4" s="1"/>
  <c r="G17" i="4"/>
  <c r="G13" i="4"/>
  <c r="I13" i="4" s="1"/>
  <c r="G9" i="4"/>
  <c r="I25" i="6"/>
  <c r="I28" i="6"/>
  <c r="I24" i="5"/>
  <c r="I6" i="6"/>
  <c r="E24" i="4"/>
  <c r="E28" i="4"/>
  <c r="E29" i="5" l="1"/>
  <c r="I29" i="5" s="1"/>
  <c r="I26" i="4"/>
  <c r="E29" i="4"/>
  <c r="I8" i="4"/>
  <c r="I23" i="4"/>
  <c r="I24" i="6"/>
  <c r="I29" i="6"/>
  <c r="I6" i="4"/>
  <c r="G24" i="4"/>
  <c r="G28" i="4"/>
  <c r="I28" i="4" s="1"/>
  <c r="I25" i="4"/>
  <c r="I24" i="4" l="1"/>
  <c r="G29" i="4"/>
  <c r="I29" i="4" s="1"/>
</calcChain>
</file>

<file path=xl/sharedStrings.xml><?xml version="1.0" encoding="utf-8"?>
<sst xmlns="http://schemas.openxmlformats.org/spreadsheetml/2006/main" count="210" uniqueCount="55">
  <si>
    <t xml:space="preserve">(%)      </t>
  </si>
  <si>
    <t>-</t>
  </si>
  <si>
    <t>Vrsta osiguranja</t>
  </si>
  <si>
    <t>Udio (%)</t>
  </si>
  <si>
    <t>Zdravstveno osiguranje</t>
  </si>
  <si>
    <t>Osiguranje kredita</t>
  </si>
  <si>
    <t>Životna osiguranja (osiguranje života i rentna osiguranja)</t>
  </si>
  <si>
    <t>Druge vrste životnih osiguranja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</si>
  <si>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</si>
  <si>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</si>
  <si>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</si>
  <si>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</si>
  <si>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</si>
  <si>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</si>
  <si>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</si>
  <si>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</si>
  <si>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</si>
  <si>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</si>
  <si>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</si>
  <si>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</si>
  <si>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</si>
  <si>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</si>
  <si>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</si>
  <si>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</si>
  <si>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</si>
  <si>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</si>
  <si>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I K 2015.*</t>
  </si>
  <si>
    <t>I K 2016.**</t>
  </si>
  <si>
    <t>Osiguranje robe u prijevozu</t>
  </si>
  <si>
    <t>Osiguranje od različitih financijskih gubitaka</t>
  </si>
  <si>
    <t>Ukupno (neživotna osiguranja - skupine osiguranja)</t>
  </si>
  <si>
    <t>Ukupno (životna osiguranja - skupine osiguranja)</t>
  </si>
  <si>
    <r>
      <t xml:space="preserve">Sveukupno (skupine osiguranja </t>
    </r>
    <r>
      <rPr>
        <b/>
        <sz val="11"/>
        <rFont val="Calibri"/>
        <family val="2"/>
        <charset val="204"/>
        <scheme val="minor"/>
      </rPr>
      <t>1-19</t>
    </r>
    <r>
      <rPr>
        <b/>
        <sz val="11"/>
        <color indexed="8"/>
        <rFont val="Calibri"/>
        <family val="2"/>
        <charset val="204"/>
        <scheme val="minor"/>
      </rPr>
      <t>)</t>
    </r>
  </si>
  <si>
    <t>*Podatci se odnose na razdoblje od 01.01. do 31.03.2015. godine.</t>
  </si>
  <si>
    <t>**Podatci se odnose na razdoblje od 01.01. do 31.03.2016. godine.</t>
  </si>
  <si>
    <t>Promjena u udjelu</t>
  </si>
  <si>
    <t>Osiguranje nezgoda</t>
  </si>
  <si>
    <t>Osiguranje cestovnih vozila</t>
  </si>
  <si>
    <t>Osiguranje tračnih vozila</t>
  </si>
  <si>
    <t>Osiguranje zračnih letjelica</t>
  </si>
  <si>
    <t>Osiguranje plovila</t>
  </si>
  <si>
    <t>Osiguranje imovine od požara i prirodnih sila</t>
  </si>
  <si>
    <t>Osiguranja od ostalih šteta na imovini</t>
  </si>
  <si>
    <t>Osiguranje od odgovornosti za motorna vozila</t>
  </si>
  <si>
    <t>Osiguranje od civilne odgovornosti za zračne letjelice</t>
  </si>
  <si>
    <t>Osiguranje od civilne odgovornosti za plovila</t>
  </si>
  <si>
    <t>Osiguranje od opće civilne odgovornosti</t>
  </si>
  <si>
    <t>Osiguranje jamstva</t>
  </si>
  <si>
    <t>Osiguranje troškova pravne zaštite</t>
  </si>
  <si>
    <t>Osiguranje pomoći</t>
  </si>
  <si>
    <t>Dodatna osiguranja uz životno osiguranje</t>
  </si>
  <si>
    <t>Isplaćene štete po skupinama/vrstama osiguranja u BiH (u KM) za prvi kvartal 2015. i 2016. godine</t>
  </si>
  <si>
    <t>Isplaćene štete po skupinama/vrstama osiguranja u FBiH (u KM) za prvi kvartal 2015. i 2016. godine</t>
  </si>
  <si>
    <t>Isplaćene štete po skupinama/vrstama osiguranja u RS (u KM) za prvi kvartal 2015. i 2016. godine</t>
  </si>
  <si>
    <t>Promjena iznosa isplaćenih šteta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</si>
</sst>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[$€]_-;\-* #,##0.00\ [$€]_-;_-* &quot;-&quot;??\ [$€]_-;_-@_-"/>
    <numFmt numFmtId="165" formatCode="_(* #,##0.00_);_(* \(#,##0.00\);_(* &quot;-&quot;??_);_(@_)"/>
  </numFmts>
  <fonts count="59" x14ac:knownFonts="1">
    <font>
      <sz val="10"/>
      <name val="Arial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name val="Arial CE"/>
      <charset val="238"/>
    </font>
    <font>
      <b/>
      <sz val="11"/>
      <color indexed="63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10"/>
      <name val="Calibri"/>
      <family val="2"/>
      <charset val="204"/>
    </font>
    <font>
      <sz val="8"/>
      <name val="Calibri"/>
      <family val="2"/>
      <charset val="238"/>
    </font>
    <font>
      <sz val="12"/>
      <color indexed="8"/>
      <name val="Calibri"/>
      <family val="2"/>
      <charset val="204"/>
      <scheme val="minor"/>
    </font>
    <font>
      <b/>
      <sz val="12"/>
      <color indexed="8"/>
      <name val="Calibri"/>
      <family val="2"/>
      <charset val="204"/>
      <scheme val="minor"/>
    </font>
    <font>
      <i/>
      <sz val="12"/>
      <color indexed="8"/>
      <name val="Calibri"/>
      <family val="2"/>
      <charset val="204"/>
      <scheme val="minor"/>
    </font>
    <font>
      <sz val="12"/>
      <color indexed="9"/>
      <name val="Calibri"/>
      <family val="2"/>
      <charset val="204"/>
      <scheme val="minor"/>
    </font>
    <font>
      <b/>
      <sz val="12"/>
      <color indexed="10"/>
      <name val="Calibri"/>
      <family val="2"/>
      <charset val="204"/>
      <scheme val="minor"/>
    </font>
    <font>
      <b/>
      <sz val="12"/>
      <color indexed="8"/>
      <name val="Calibri"/>
      <family val="2"/>
      <scheme val="minor"/>
    </font>
    <font>
      <b/>
      <sz val="11"/>
      <color indexed="8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i/>
      <sz val="11"/>
      <color indexed="8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i/>
      <sz val="11"/>
      <color indexed="8"/>
      <name val="Calibri"/>
      <family val="2"/>
      <charset val="204"/>
      <scheme val="minor"/>
    </font>
    <font>
      <sz val="9"/>
      <color indexed="8"/>
      <name val="Calibri"/>
      <family val="2"/>
      <scheme val="minor"/>
    </font>
    <font>
      <sz val="9"/>
      <color rgb="FF000000"/>
      <name val="Arial"/>
      <family val="2"/>
    </font>
    <font>
      <sz val="10"/>
      <color rgb="FF000000"/>
      <name val="Arial"/>
      <family val="2"/>
    </font>
    <font>
      <sz val="10"/>
      <color indexed="8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  <font>
      <sz val="10"/>
      <name val="Arial"/>
      <family val="2"/>
      <charset val="238"/>
    </font>
    <font>
      <sz val="9"/>
      <name val="Bookman Old Style"/>
      <family val="1"/>
      <charset val="238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11"/>
      <name val="Bookman Old Style"/>
      <family val="1"/>
      <charset val="238"/>
    </font>
    <font>
      <sz val="12"/>
      <color rgb="FF00B050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Calibri"/>
      <family val="2"/>
      <charset val="204"/>
    </font>
    <font>
      <sz val="12"/>
      <color theme="1"/>
      <name val="Calibri"/>
      <family val="2"/>
      <charset val="204"/>
      <scheme val="minor"/>
    </font>
    <font>
      <sz val="9"/>
      <color theme="1"/>
      <name val="Bookman Old Style"/>
      <family val="1"/>
      <charset val="238"/>
    </font>
    <font>
      <b/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23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3" borderId="0" applyNumberFormat="0" applyBorder="0" applyAlignment="0" applyProtection="0"/>
    <xf numFmtId="0" fontId="10" fillId="20" borderId="1" applyNumberFormat="0" applyAlignment="0" applyProtection="0"/>
    <xf numFmtId="0" fontId="11" fillId="21" borderId="2" applyNumberFormat="0" applyAlignment="0" applyProtection="0"/>
    <xf numFmtId="165" fontId="13" fillId="0" borderId="0" applyFont="0" applyFill="0" applyBorder="0" applyAlignment="0" applyProtection="0"/>
    <xf numFmtId="164" fontId="14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6" fillId="4" borderId="0" applyNumberFormat="0" applyBorder="0" applyAlignment="0" applyProtection="0"/>
    <xf numFmtId="0" fontId="17" fillId="0" borderId="3" applyNumberFormat="0" applyFill="0" applyAlignment="0" applyProtection="0"/>
    <xf numFmtId="0" fontId="18" fillId="0" borderId="4" applyNumberFormat="0" applyFill="0" applyAlignment="0" applyProtection="0"/>
    <xf numFmtId="0" fontId="19" fillId="0" borderId="5" applyNumberFormat="0" applyFill="0" applyAlignment="0" applyProtection="0"/>
    <xf numFmtId="0" fontId="19" fillId="0" borderId="0" applyNumberFormat="0" applyFill="0" applyBorder="0" applyAlignment="0" applyProtection="0"/>
    <xf numFmtId="0" fontId="20" fillId="7" borderId="1" applyNumberFormat="0" applyAlignment="0" applyProtection="0"/>
    <xf numFmtId="0" fontId="21" fillId="0" borderId="6" applyNumberFormat="0" applyFill="0" applyAlignment="0" applyProtection="0"/>
    <xf numFmtId="0" fontId="14" fillId="0" borderId="0"/>
    <xf numFmtId="0" fontId="22" fillId="22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23" fillId="0" borderId="0"/>
    <xf numFmtId="0" fontId="12" fillId="23" borderId="7" applyNumberFormat="0" applyFont="0" applyAlignment="0" applyProtection="0"/>
    <xf numFmtId="0" fontId="24" fillId="20" borderId="8" applyNumberFormat="0" applyAlignment="0" applyProtection="0"/>
    <xf numFmtId="0" fontId="14" fillId="0" borderId="0"/>
    <xf numFmtId="0" fontId="25" fillId="0" borderId="0" applyNumberFormat="0" applyFill="0" applyBorder="0" applyAlignment="0" applyProtection="0"/>
    <xf numFmtId="0" fontId="26" fillId="0" borderId="9" applyNumberFormat="0" applyFill="0" applyAlignment="0" applyProtection="0"/>
    <xf numFmtId="0" fontId="27" fillId="0" borderId="0" applyNumberFormat="0" applyFill="0" applyBorder="0" applyAlignment="0" applyProtection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5" fillId="0" borderId="0"/>
    <xf numFmtId="0" fontId="45" fillId="0" borderId="0"/>
    <xf numFmtId="0" fontId="45" fillId="0" borderId="0"/>
    <xf numFmtId="0" fontId="5" fillId="0" borderId="0"/>
    <xf numFmtId="0" fontId="45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</cellStyleXfs>
  <cellXfs count="114">
    <xf numFmtId="0" fontId="0" fillId="0" borderId="0" xfId="0"/>
    <xf numFmtId="0" fontId="29" fillId="0" borderId="0" xfId="197" applyFont="1"/>
    <xf numFmtId="0" fontId="31" fillId="0" borderId="0" xfId="197" applyFont="1"/>
    <xf numFmtId="0" fontId="30" fillId="0" borderId="0" xfId="197" applyFont="1"/>
    <xf numFmtId="0" fontId="29" fillId="0" borderId="0" xfId="197" applyFont="1" applyBorder="1"/>
    <xf numFmtId="0" fontId="32" fillId="0" borderId="0" xfId="197" applyFont="1" applyFill="1" applyBorder="1"/>
    <xf numFmtId="3" fontId="30" fillId="0" borderId="0" xfId="197" applyNumberFormat="1" applyFont="1" applyBorder="1" applyAlignment="1">
      <alignment horizontal="right"/>
    </xf>
    <xf numFmtId="3" fontId="29" fillId="0" borderId="0" xfId="197" applyNumberFormat="1" applyFont="1" applyBorder="1"/>
    <xf numFmtId="3" fontId="33" fillId="0" borderId="0" xfId="197" applyNumberFormat="1" applyFont="1" applyBorder="1" applyAlignment="1">
      <alignment horizontal="right"/>
    </xf>
    <xf numFmtId="3" fontId="29" fillId="0" borderId="0" xfId="197" applyNumberFormat="1" applyFont="1"/>
    <xf numFmtId="0" fontId="29" fillId="0" borderId="0" xfId="197" applyFont="1" applyBorder="1" applyAlignment="1">
      <alignment horizontal="justify"/>
    </xf>
    <xf numFmtId="0" fontId="30" fillId="0" borderId="0" xfId="197" applyFont="1" applyBorder="1" applyAlignment="1">
      <alignment horizontal="left" wrapText="1"/>
    </xf>
    <xf numFmtId="0" fontId="30" fillId="0" borderId="0" xfId="197" applyFont="1" applyBorder="1" applyAlignment="1">
      <alignment horizontal="right" wrapText="1"/>
    </xf>
    <xf numFmtId="0" fontId="29" fillId="0" borderId="0" xfId="197" applyFont="1" applyAlignment="1">
      <alignment wrapText="1"/>
    </xf>
    <xf numFmtId="0" fontId="29" fillId="0" borderId="0" xfId="197" applyFont="1" applyBorder="1" applyAlignment="1"/>
    <xf numFmtId="0" fontId="30" fillId="0" borderId="0" xfId="197" applyFont="1" applyBorder="1" applyAlignment="1">
      <alignment wrapText="1"/>
    </xf>
    <xf numFmtId="0" fontId="30" fillId="0" borderId="0" xfId="197" applyFont="1" applyBorder="1" applyAlignment="1"/>
    <xf numFmtId="0" fontId="34" fillId="0" borderId="0" xfId="197" applyFont="1"/>
    <xf numFmtId="0" fontId="38" fillId="0" borderId="11" xfId="197" applyFont="1" applyBorder="1" applyAlignment="1">
      <alignment horizontal="right" vertical="center"/>
    </xf>
    <xf numFmtId="10" fontId="38" fillId="0" borderId="10" xfId="197" applyNumberFormat="1" applyFont="1" applyBorder="1" applyAlignment="1">
      <alignment horizontal="right" vertical="center" wrapText="1"/>
    </xf>
    <xf numFmtId="10" fontId="39" fillId="0" borderId="10" xfId="197" applyNumberFormat="1" applyFont="1" applyBorder="1" applyAlignment="1">
      <alignment vertical="center" wrapText="1"/>
    </xf>
    <xf numFmtId="10" fontId="39" fillId="0" borderId="13" xfId="197" applyNumberFormat="1" applyFont="1" applyBorder="1" applyAlignment="1">
      <alignment vertical="center" wrapText="1"/>
    </xf>
    <xf numFmtId="0" fontId="38" fillId="0" borderId="10" xfId="197" applyFont="1" applyBorder="1" applyAlignment="1">
      <alignment horizontal="left" vertical="center" wrapText="1"/>
    </xf>
    <xf numFmtId="10" fontId="39" fillId="0" borderId="10" xfId="197" applyNumberFormat="1" applyFont="1" applyBorder="1" applyAlignment="1">
      <alignment horizontal="right" vertical="center" wrapText="1"/>
    </xf>
    <xf numFmtId="10" fontId="39" fillId="0" borderId="13" xfId="197" applyNumberFormat="1" applyFont="1" applyBorder="1" applyAlignment="1">
      <alignment horizontal="right" vertical="center" wrapText="1"/>
    </xf>
    <xf numFmtId="0" fontId="35" fillId="24" borderId="11" xfId="197" applyFont="1" applyFill="1" applyBorder="1" applyAlignment="1">
      <alignment horizontal="right" vertical="center"/>
    </xf>
    <xf numFmtId="0" fontId="35" fillId="24" borderId="10" xfId="197" applyFont="1" applyFill="1" applyBorder="1" applyAlignment="1">
      <alignment horizontal="right" vertical="center" wrapText="1"/>
    </xf>
    <xf numFmtId="10" fontId="35" fillId="24" borderId="10" xfId="197" applyNumberFormat="1" applyFont="1" applyFill="1" applyBorder="1" applyAlignment="1">
      <alignment horizontal="right" vertical="center" wrapText="1"/>
    </xf>
    <xf numFmtId="10" fontId="37" fillId="24" borderId="10" xfId="197" applyNumberFormat="1" applyFont="1" applyFill="1" applyBorder="1" applyAlignment="1">
      <alignment horizontal="right" vertical="center" wrapText="1"/>
    </xf>
    <xf numFmtId="10" fontId="37" fillId="24" borderId="13" xfId="197" applyNumberFormat="1" applyFont="1" applyFill="1" applyBorder="1" applyAlignment="1">
      <alignment horizontal="right" vertical="center" wrapText="1"/>
    </xf>
    <xf numFmtId="10" fontId="37" fillId="24" borderId="10" xfId="197" applyNumberFormat="1" applyFont="1" applyFill="1" applyBorder="1" applyAlignment="1">
      <alignment vertical="center" wrapText="1"/>
    </xf>
    <xf numFmtId="10" fontId="37" fillId="24" borderId="13" xfId="197" applyNumberFormat="1" applyFont="1" applyFill="1" applyBorder="1" applyAlignment="1">
      <alignment vertical="center" wrapText="1"/>
    </xf>
    <xf numFmtId="0" fontId="35" fillId="25" borderId="15" xfId="197" applyFont="1" applyFill="1" applyBorder="1" applyAlignment="1">
      <alignment horizontal="justify" vertical="center"/>
    </xf>
    <xf numFmtId="0" fontId="35" fillId="25" borderId="12" xfId="197" applyFont="1" applyFill="1" applyBorder="1" applyAlignment="1">
      <alignment horizontal="right" vertical="center" wrapText="1"/>
    </xf>
    <xf numFmtId="10" fontId="37" fillId="25" borderId="12" xfId="197" applyNumberFormat="1" applyFont="1" applyFill="1" applyBorder="1" applyAlignment="1">
      <alignment vertical="center" wrapText="1"/>
    </xf>
    <xf numFmtId="10" fontId="37" fillId="25" borderId="14" xfId="197" applyNumberFormat="1" applyFont="1" applyFill="1" applyBorder="1" applyAlignment="1">
      <alignment vertical="center" wrapText="1"/>
    </xf>
    <xf numFmtId="0" fontId="35" fillId="25" borderId="15" xfId="197" applyFont="1" applyFill="1" applyBorder="1" applyAlignment="1">
      <alignment horizontal="right" vertical="center"/>
    </xf>
    <xf numFmtId="10" fontId="38" fillId="0" borderId="10" xfId="197" applyNumberFormat="1" applyFont="1" applyFill="1" applyBorder="1" applyAlignment="1">
      <alignment horizontal="right" vertical="center"/>
    </xf>
    <xf numFmtId="10" fontId="35" fillId="24" borderId="10" xfId="197" applyNumberFormat="1" applyFont="1" applyFill="1" applyBorder="1" applyAlignment="1">
      <alignment horizontal="right" vertical="center"/>
    </xf>
    <xf numFmtId="4" fontId="29" fillId="0" borderId="0" xfId="197" applyNumberFormat="1" applyFont="1"/>
    <xf numFmtId="4" fontId="0" fillId="0" borderId="0" xfId="0" applyNumberFormat="1" applyBorder="1"/>
    <xf numFmtId="0" fontId="40" fillId="0" borderId="0" xfId="197" applyFont="1" applyBorder="1" applyAlignment="1">
      <alignment wrapText="1"/>
    </xf>
    <xf numFmtId="4" fontId="41" fillId="0" borderId="0" xfId="0" applyNumberFormat="1" applyFont="1"/>
    <xf numFmtId="3" fontId="42" fillId="0" borderId="0" xfId="0" applyNumberFormat="1" applyFont="1"/>
    <xf numFmtId="3" fontId="43" fillId="0" borderId="0" xfId="197" applyNumberFormat="1" applyFont="1"/>
    <xf numFmtId="0" fontId="44" fillId="0" borderId="0" xfId="197" applyFont="1"/>
    <xf numFmtId="9" fontId="35" fillId="25" borderId="12" xfId="197" applyNumberFormat="1" applyFont="1" applyFill="1" applyBorder="1" applyAlignment="1">
      <alignment horizontal="right" vertical="center"/>
    </xf>
    <xf numFmtId="10" fontId="38" fillId="0" borderId="24" xfId="197" applyNumberFormat="1" applyFont="1" applyBorder="1" applyAlignment="1">
      <alignment horizontal="right" vertical="center" wrapText="1"/>
    </xf>
    <xf numFmtId="4" fontId="46" fillId="0" borderId="0" xfId="205" applyNumberFormat="1" applyFont="1" applyBorder="1" applyAlignment="1"/>
    <xf numFmtId="0" fontId="44" fillId="0" borderId="0" xfId="197" applyFont="1" applyBorder="1"/>
    <xf numFmtId="9" fontId="35" fillId="25" borderId="12" xfId="197" applyNumberFormat="1" applyFont="1" applyFill="1" applyBorder="1" applyAlignment="1">
      <alignment vertical="center"/>
    </xf>
    <xf numFmtId="9" fontId="35" fillId="25" borderId="12" xfId="197" applyNumberFormat="1" applyFont="1" applyFill="1" applyBorder="1" applyAlignment="1">
      <alignment horizontal="right" vertical="center" wrapText="1"/>
    </xf>
    <xf numFmtId="3" fontId="47" fillId="0" borderId="0" xfId="0" applyNumberFormat="1" applyFont="1" applyBorder="1"/>
    <xf numFmtId="3" fontId="0" fillId="0" borderId="0" xfId="0" applyNumberFormat="1" applyBorder="1"/>
    <xf numFmtId="10" fontId="39" fillId="0" borderId="25" xfId="197" applyNumberFormat="1" applyFont="1" applyBorder="1" applyAlignment="1">
      <alignment horizontal="right" vertical="center" wrapText="1"/>
    </xf>
    <xf numFmtId="3" fontId="48" fillId="24" borderId="10" xfId="197" applyNumberFormat="1" applyFont="1" applyFill="1" applyBorder="1" applyAlignment="1">
      <alignment horizontal="right" vertical="center"/>
    </xf>
    <xf numFmtId="10" fontId="47" fillId="0" borderId="10" xfId="197" applyNumberFormat="1" applyFont="1" applyBorder="1" applyAlignment="1">
      <alignment horizontal="right" vertical="center" wrapText="1"/>
    </xf>
    <xf numFmtId="10" fontId="48" fillId="24" borderId="10" xfId="197" applyNumberFormat="1" applyFont="1" applyFill="1" applyBorder="1" applyAlignment="1">
      <alignment horizontal="right" vertical="center" wrapText="1"/>
    </xf>
    <xf numFmtId="3" fontId="49" fillId="24" borderId="10" xfId="197" applyNumberFormat="1" applyFont="1" applyFill="1" applyBorder="1" applyAlignment="1">
      <alignment horizontal="right" vertical="center"/>
    </xf>
    <xf numFmtId="3" fontId="49" fillId="24" borderId="10" xfId="197" applyNumberFormat="1" applyFont="1" applyFill="1" applyBorder="1" applyAlignment="1">
      <alignment vertical="center" wrapText="1"/>
    </xf>
    <xf numFmtId="3" fontId="49" fillId="25" borderId="12" xfId="197" applyNumberFormat="1" applyFont="1" applyFill="1" applyBorder="1" applyAlignment="1">
      <alignment horizontal="right" vertical="center"/>
    </xf>
    <xf numFmtId="4" fontId="50" fillId="0" borderId="0" xfId="205" applyNumberFormat="1" applyFont="1" applyBorder="1" applyAlignment="1"/>
    <xf numFmtId="4" fontId="38" fillId="0" borderId="0" xfId="197" applyNumberFormat="1" applyFont="1"/>
    <xf numFmtId="4" fontId="44" fillId="0" borderId="0" xfId="197" applyNumberFormat="1" applyFont="1"/>
    <xf numFmtId="3" fontId="51" fillId="0" borderId="0" xfId="197" applyNumberFormat="1" applyFont="1"/>
    <xf numFmtId="3" fontId="48" fillId="24" borderId="10" xfId="197" applyNumberFormat="1" applyFont="1" applyFill="1" applyBorder="1" applyAlignment="1">
      <alignment horizontal="right" vertical="center" wrapText="1"/>
    </xf>
    <xf numFmtId="3" fontId="48" fillId="25" borderId="12" xfId="197" applyNumberFormat="1" applyFont="1" applyFill="1" applyBorder="1" applyAlignment="1">
      <alignment horizontal="right" vertical="center"/>
    </xf>
    <xf numFmtId="4" fontId="46" fillId="0" borderId="0" xfId="211" applyNumberFormat="1" applyFont="1" applyFill="1" applyBorder="1" applyAlignment="1" applyProtection="1">
      <alignment horizontal="right"/>
    </xf>
    <xf numFmtId="4" fontId="29" fillId="0" borderId="0" xfId="197" applyNumberFormat="1" applyFont="1" applyFill="1" applyBorder="1"/>
    <xf numFmtId="0" fontId="29" fillId="0" borderId="0" xfId="197" applyFont="1" applyFill="1" applyBorder="1"/>
    <xf numFmtId="3" fontId="47" fillId="0" borderId="10" xfId="0" applyNumberFormat="1" applyFont="1" applyBorder="1"/>
    <xf numFmtId="3" fontId="52" fillId="0" borderId="10" xfId="205" applyNumberFormat="1" applyFont="1" applyBorder="1"/>
    <xf numFmtId="3" fontId="53" fillId="0" borderId="10" xfId="0" applyNumberFormat="1" applyFont="1" applyBorder="1" applyAlignment="1">
      <alignment vertical="center"/>
    </xf>
    <xf numFmtId="3" fontId="47" fillId="0" borderId="10" xfId="197" applyNumberFormat="1" applyFont="1" applyFill="1" applyBorder="1" applyAlignment="1">
      <alignment horizontal="right" vertical="center"/>
    </xf>
    <xf numFmtId="3" fontId="54" fillId="0" borderId="10" xfId="0" applyNumberFormat="1" applyFont="1" applyBorder="1" applyAlignment="1">
      <alignment vertical="center"/>
    </xf>
    <xf numFmtId="0" fontId="55" fillId="0" borderId="0" xfId="197" applyFont="1"/>
    <xf numFmtId="4" fontId="56" fillId="0" borderId="0" xfId="211" applyNumberFormat="1" applyFont="1" applyBorder="1" applyAlignment="1" applyProtection="1">
      <alignment horizontal="right"/>
      <protection locked="0"/>
    </xf>
    <xf numFmtId="4" fontId="56" fillId="0" borderId="0" xfId="211" applyNumberFormat="1" applyFont="1" applyBorder="1" applyAlignment="1" applyProtection="1">
      <alignment horizontal="right"/>
    </xf>
    <xf numFmtId="4" fontId="47" fillId="0" borderId="0" xfId="197" applyNumberFormat="1" applyFont="1" applyBorder="1"/>
    <xf numFmtId="4" fontId="56" fillId="0" borderId="0" xfId="205" applyNumberFormat="1" applyFont="1" applyFill="1" applyBorder="1" applyAlignment="1"/>
    <xf numFmtId="4" fontId="57" fillId="0" borderId="0" xfId="197" applyNumberFormat="1" applyFont="1" applyFill="1" applyBorder="1"/>
    <xf numFmtId="0" fontId="57" fillId="0" borderId="0" xfId="197" applyFont="1" applyFill="1" applyBorder="1"/>
    <xf numFmtId="0" fontId="57" fillId="0" borderId="0" xfId="197" applyFont="1" applyBorder="1"/>
    <xf numFmtId="0" fontId="56" fillId="0" borderId="0" xfId="205" applyFont="1" applyFill="1" applyBorder="1" applyAlignment="1">
      <alignment wrapText="1"/>
    </xf>
    <xf numFmtId="4" fontId="56" fillId="0" borderId="0" xfId="205" applyNumberFormat="1" applyFont="1" applyFill="1" applyBorder="1" applyAlignment="1">
      <alignment wrapText="1"/>
    </xf>
    <xf numFmtId="0" fontId="58" fillId="0" borderId="0" xfId="197" applyFont="1" applyFill="1" applyBorder="1"/>
    <xf numFmtId="0" fontId="58" fillId="0" borderId="0" xfId="197" applyFont="1" applyBorder="1"/>
    <xf numFmtId="4" fontId="56" fillId="0" borderId="0" xfId="211" applyNumberFormat="1" applyFont="1" applyFill="1" applyBorder="1" applyAlignment="1" applyProtection="1">
      <alignment horizontal="right"/>
    </xf>
    <xf numFmtId="0" fontId="47" fillId="0" borderId="10" xfId="197" applyFont="1" applyBorder="1" applyAlignment="1">
      <alignment horizontal="left" vertical="center" wrapText="1"/>
    </xf>
    <xf numFmtId="0" fontId="47" fillId="0" borderId="10" xfId="197" applyFont="1" applyFill="1" applyBorder="1" applyAlignment="1">
      <alignment horizontal="left" vertical="center" wrapText="1"/>
    </xf>
    <xf numFmtId="0" fontId="48" fillId="24" borderId="10" xfId="197" applyFont="1" applyFill="1" applyBorder="1" applyAlignment="1">
      <alignment horizontal="right" vertical="center" wrapText="1"/>
    </xf>
    <xf numFmtId="0" fontId="30" fillId="0" borderId="19" xfId="197" applyFont="1" applyBorder="1" applyAlignment="1">
      <alignment horizontal="center"/>
    </xf>
    <xf numFmtId="0" fontId="30" fillId="0" borderId="20" xfId="197" applyFont="1" applyBorder="1" applyAlignment="1">
      <alignment horizontal="center"/>
    </xf>
    <xf numFmtId="0" fontId="30" fillId="0" borderId="21" xfId="197" applyFont="1" applyBorder="1" applyAlignment="1">
      <alignment horizontal="center"/>
    </xf>
    <xf numFmtId="0" fontId="35" fillId="25" borderId="17" xfId="197" applyFont="1" applyFill="1" applyBorder="1" applyAlignment="1">
      <alignment horizontal="center" vertical="center" wrapText="1"/>
    </xf>
    <xf numFmtId="0" fontId="38" fillId="25" borderId="10" xfId="197" applyFont="1" applyFill="1" applyBorder="1" applyAlignment="1">
      <alignment horizontal="center" vertical="center" wrapText="1"/>
    </xf>
    <xf numFmtId="0" fontId="37" fillId="25" borderId="17" xfId="197" applyFont="1" applyFill="1" applyBorder="1" applyAlignment="1">
      <alignment horizontal="center" vertical="center" wrapText="1"/>
    </xf>
    <xf numFmtId="0" fontId="39" fillId="25" borderId="10" xfId="197" applyFont="1" applyFill="1" applyBorder="1" applyAlignment="1">
      <alignment horizontal="center" vertical="center" wrapText="1"/>
    </xf>
    <xf numFmtId="0" fontId="37" fillId="25" borderId="18" xfId="197" applyFont="1" applyFill="1" applyBorder="1" applyAlignment="1">
      <alignment horizontal="center" vertical="center" wrapText="1"/>
    </xf>
    <xf numFmtId="0" fontId="39" fillId="25" borderId="13" xfId="197" applyFont="1" applyFill="1" applyBorder="1" applyAlignment="1">
      <alignment horizontal="center" vertical="center" wrapText="1"/>
    </xf>
    <xf numFmtId="0" fontId="35" fillId="25" borderId="16" xfId="197" applyFont="1" applyFill="1" applyBorder="1" applyAlignment="1">
      <alignment horizontal="center" vertical="center" wrapText="1"/>
    </xf>
    <xf numFmtId="0" fontId="35" fillId="25" borderId="11" xfId="197" applyFont="1" applyFill="1" applyBorder="1" applyAlignment="1">
      <alignment horizontal="center" vertical="center" wrapText="1"/>
    </xf>
    <xf numFmtId="0" fontId="35" fillId="25" borderId="10" xfId="197" applyFont="1" applyFill="1" applyBorder="1" applyAlignment="1">
      <alignment horizontal="center" vertical="center" wrapText="1"/>
    </xf>
    <xf numFmtId="0" fontId="48" fillId="25" borderId="17" xfId="197" applyFont="1" applyFill="1" applyBorder="1" applyAlignment="1">
      <alignment horizontal="center" vertical="center"/>
    </xf>
    <xf numFmtId="0" fontId="48" fillId="25" borderId="10" xfId="197" applyFont="1" applyFill="1" applyBorder="1" applyAlignment="1">
      <alignment horizontal="center" vertical="center"/>
    </xf>
    <xf numFmtId="0" fontId="36" fillId="25" borderId="17" xfId="197" applyFont="1" applyFill="1" applyBorder="1" applyAlignment="1">
      <alignment horizontal="center" vertical="center"/>
    </xf>
    <xf numFmtId="0" fontId="36" fillId="25" borderId="10" xfId="197" applyFont="1" applyFill="1" applyBorder="1" applyAlignment="1">
      <alignment horizontal="center" vertical="center"/>
    </xf>
    <xf numFmtId="0" fontId="35" fillId="25" borderId="23" xfId="197" applyFont="1" applyFill="1" applyBorder="1" applyAlignment="1">
      <alignment horizontal="center" vertical="center" wrapText="1"/>
    </xf>
    <xf numFmtId="0" fontId="35" fillId="25" borderId="22" xfId="197" applyFont="1" applyFill="1" applyBorder="1" applyAlignment="1">
      <alignment horizontal="center" vertical="center" wrapText="1"/>
    </xf>
    <xf numFmtId="49" fontId="38" fillId="0" borderId="11" xfId="197" applyNumberFormat="1" applyFont="1" applyBorder="1" applyAlignment="1">
      <alignment horizontal="center"/>
    </xf>
    <xf numFmtId="0" fontId="35" fillId="24" borderId="11" xfId="197" applyFont="1" applyFill="1" applyBorder="1" applyAlignment="1">
      <alignment horizontal="center"/>
    </xf>
    <xf numFmtId="0" fontId="38" fillId="0" borderId="11" xfId="197" applyFont="1" applyBorder="1" applyAlignment="1">
      <alignment horizontal="center"/>
    </xf>
    <xf numFmtId="0" fontId="38" fillId="0" borderId="11" xfId="197" applyFont="1" applyBorder="1" applyAlignment="1">
      <alignment horizontal="center" vertical="center"/>
    </xf>
    <xf numFmtId="0" fontId="35" fillId="24" borderId="11" xfId="197" applyFont="1" applyFill="1" applyBorder="1" applyAlignment="1">
      <alignment horizontal="center" vertical="center"/>
    </xf>
  </cellXfs>
  <cellStyles count="22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28"/>
    <cellStyle name="Euro" xfId="29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Input" xfId="36" builtinId="20" customBuiltin="1"/>
    <cellStyle name="Linked Cell" xfId="37" builtinId="24" customBuiltin="1"/>
    <cellStyle name="MAND_x000d_CHECK.COMMAND_x000e_RENAME.COMMAND_x0008_SHOW.BAR_x000b_DELETE.MENU_x000e_DELETE.COMMAND_x000e_GET.CHA" xfId="38"/>
    <cellStyle name="Neutral" xfId="39" builtinId="28" customBuiltin="1"/>
    <cellStyle name="Normal" xfId="0" builtinId="0"/>
    <cellStyle name="Normal 10" xfId="40"/>
    <cellStyle name="Normal 100" xfId="41"/>
    <cellStyle name="Normal 101" xfId="42"/>
    <cellStyle name="Normal 102" xfId="43"/>
    <cellStyle name="Normal 103" xfId="44"/>
    <cellStyle name="Normal 104" xfId="45"/>
    <cellStyle name="Normal 105" xfId="46"/>
    <cellStyle name="Normal 106" xfId="47"/>
    <cellStyle name="Normal 107" xfId="48"/>
    <cellStyle name="Normal 108" xfId="49"/>
    <cellStyle name="Normal 109" xfId="50"/>
    <cellStyle name="Normal 11" xfId="51"/>
    <cellStyle name="Normal 110" xfId="52"/>
    <cellStyle name="Normal 111" xfId="53"/>
    <cellStyle name="Normal 112" xfId="54"/>
    <cellStyle name="Normal 113" xfId="55"/>
    <cellStyle name="Normal 114" xfId="56"/>
    <cellStyle name="Normal 115" xfId="57"/>
    <cellStyle name="Normal 116" xfId="58"/>
    <cellStyle name="Normal 117" xfId="59"/>
    <cellStyle name="Normal 118" xfId="60"/>
    <cellStyle name="Normal 119" xfId="61"/>
    <cellStyle name="Normal 12" xfId="62"/>
    <cellStyle name="Normal 120" xfId="63"/>
    <cellStyle name="Normal 121" xfId="64"/>
    <cellStyle name="Normal 122" xfId="65"/>
    <cellStyle name="Normal 123" xfId="66"/>
    <cellStyle name="Normal 124" xfId="67"/>
    <cellStyle name="Normal 125" xfId="68"/>
    <cellStyle name="Normal 126" xfId="69"/>
    <cellStyle name="Normal 127" xfId="70"/>
    <cellStyle name="Normal 128" xfId="71"/>
    <cellStyle name="Normal 129" xfId="72"/>
    <cellStyle name="Normal 13" xfId="73"/>
    <cellStyle name="Normal 130" xfId="74"/>
    <cellStyle name="Normal 131" xfId="75"/>
    <cellStyle name="Normal 132" xfId="76"/>
    <cellStyle name="Normal 133" xfId="77"/>
    <cellStyle name="Normal 134" xfId="78"/>
    <cellStyle name="Normal 135" xfId="79"/>
    <cellStyle name="Normal 136" xfId="80"/>
    <cellStyle name="Normal 137" xfId="81"/>
    <cellStyle name="Normal 138" xfId="82"/>
    <cellStyle name="Normal 139" xfId="83"/>
    <cellStyle name="Normal 14" xfId="84"/>
    <cellStyle name="Normal 140" xfId="85"/>
    <cellStyle name="Normal 141" xfId="86"/>
    <cellStyle name="Normal 142" xfId="87"/>
    <cellStyle name="Normal 143" xfId="88"/>
    <cellStyle name="Normal 144" xfId="89"/>
    <cellStyle name="Normal 145" xfId="90"/>
    <cellStyle name="Normal 146" xfId="91"/>
    <cellStyle name="Normal 147" xfId="92"/>
    <cellStyle name="Normal 148" xfId="93"/>
    <cellStyle name="Normal 149" xfId="94"/>
    <cellStyle name="Normal 15" xfId="95"/>
    <cellStyle name="Normal 150" xfId="96"/>
    <cellStyle name="Normal 151" xfId="97"/>
    <cellStyle name="Normal 152" xfId="206"/>
    <cellStyle name="Normal 153" xfId="98"/>
    <cellStyle name="Normal 154" xfId="99"/>
    <cellStyle name="Normal 155" xfId="100"/>
    <cellStyle name="Normal 156" xfId="101"/>
    <cellStyle name="Normal 157" xfId="102"/>
    <cellStyle name="Normal 158" xfId="103"/>
    <cellStyle name="Normal 159" xfId="104"/>
    <cellStyle name="Normal 16" xfId="105"/>
    <cellStyle name="Normal 160" xfId="210"/>
    <cellStyle name="Normal 161" xfId="215"/>
    <cellStyle name="Normal 162" xfId="217"/>
    <cellStyle name="Normal 163" xfId="219"/>
    <cellStyle name="Normal 164" xfId="221"/>
    <cellStyle name="Normal 17" xfId="106"/>
    <cellStyle name="Normal 18" xfId="107"/>
    <cellStyle name="Normal 19" xfId="108"/>
    <cellStyle name="Normal 2" xfId="109"/>
    <cellStyle name="Normal 20" xfId="110"/>
    <cellStyle name="Normal 21" xfId="111"/>
    <cellStyle name="Normal 22" xfId="112"/>
    <cellStyle name="Normal 23" xfId="113"/>
    <cellStyle name="Normal 24" xfId="114"/>
    <cellStyle name="Normal 25" xfId="115"/>
    <cellStyle name="Normal 26" xfId="116"/>
    <cellStyle name="Normal 27" xfId="117"/>
    <cellStyle name="Normal 28" xfId="118"/>
    <cellStyle name="Normal 29" xfId="119"/>
    <cellStyle name="Normal 3" xfId="120"/>
    <cellStyle name="Normal 30" xfId="121"/>
    <cellStyle name="Normal 31" xfId="122"/>
    <cellStyle name="Normal 32" xfId="123"/>
    <cellStyle name="Normal 33" xfId="124"/>
    <cellStyle name="Normal 34" xfId="125"/>
    <cellStyle name="Normal 35" xfId="126"/>
    <cellStyle name="Normal 36" xfId="127"/>
    <cellStyle name="Normal 37" xfId="128"/>
    <cellStyle name="Normal 38" xfId="129"/>
    <cellStyle name="Normal 39" xfId="130"/>
    <cellStyle name="Normal 4" xfId="131"/>
    <cellStyle name="Normal 40" xfId="132"/>
    <cellStyle name="Normal 41" xfId="133"/>
    <cellStyle name="Normal 42" xfId="134"/>
    <cellStyle name="Normal 43" xfId="135"/>
    <cellStyle name="Normal 44" xfId="136"/>
    <cellStyle name="Normal 45" xfId="137"/>
    <cellStyle name="Normal 46" xfId="138"/>
    <cellStyle name="Normal 47" xfId="139"/>
    <cellStyle name="Normal 48" xfId="140"/>
    <cellStyle name="Normal 49" xfId="141"/>
    <cellStyle name="Normal 5" xfId="142"/>
    <cellStyle name="Normal 50" xfId="143"/>
    <cellStyle name="Normal 51" xfId="144"/>
    <cellStyle name="Normal 52" xfId="145"/>
    <cellStyle name="Normal 53" xfId="146"/>
    <cellStyle name="Normal 54" xfId="147"/>
    <cellStyle name="Normal 55" xfId="148"/>
    <cellStyle name="Normal 56" xfId="149"/>
    <cellStyle name="Normal 57" xfId="150"/>
    <cellStyle name="Normal 58" xfId="151"/>
    <cellStyle name="Normal 59" xfId="152"/>
    <cellStyle name="Normal 6" xfId="153"/>
    <cellStyle name="Normal 60" xfId="154"/>
    <cellStyle name="Normal 61" xfId="155"/>
    <cellStyle name="Normal 62" xfId="156"/>
    <cellStyle name="Normal 63" xfId="157"/>
    <cellStyle name="Normal 64" xfId="158"/>
    <cellStyle name="Normal 65" xfId="159"/>
    <cellStyle name="Normal 66" xfId="160"/>
    <cellStyle name="Normal 67" xfId="161"/>
    <cellStyle name="Normal 68" xfId="162"/>
    <cellStyle name="Normal 69" xfId="163"/>
    <cellStyle name="Normal 7" xfId="164"/>
    <cellStyle name="Normal 70" xfId="165"/>
    <cellStyle name="Normal 71" xfId="166"/>
    <cellStyle name="Normal 72" xfId="167"/>
    <cellStyle name="Normal 73" xfId="168"/>
    <cellStyle name="Normal 74" xfId="169"/>
    <cellStyle name="Normal 75" xfId="170"/>
    <cellStyle name="Normal 76" xfId="171"/>
    <cellStyle name="Normal 77" xfId="172"/>
    <cellStyle name="Normal 78" xfId="173"/>
    <cellStyle name="Normal 79" xfId="174"/>
    <cellStyle name="Normal 8" xfId="175"/>
    <cellStyle name="Normal 80" xfId="176"/>
    <cellStyle name="Normal 81" xfId="177"/>
    <cellStyle name="Normal 82" xfId="178"/>
    <cellStyle name="Normal 83" xfId="179"/>
    <cellStyle name="Normal 84" xfId="180"/>
    <cellStyle name="Normal 85" xfId="181"/>
    <cellStyle name="Normal 86" xfId="182"/>
    <cellStyle name="Normal 87" xfId="183"/>
    <cellStyle name="Normal 88" xfId="184"/>
    <cellStyle name="Normal 89" xfId="185"/>
    <cellStyle name="Normal 9" xfId="186"/>
    <cellStyle name="Normal 90" xfId="187"/>
    <cellStyle name="Normal 91" xfId="188"/>
    <cellStyle name="Normal 92" xfId="189"/>
    <cellStyle name="Normal 93" xfId="190"/>
    <cellStyle name="Normal 94" xfId="191"/>
    <cellStyle name="Normal 95" xfId="192"/>
    <cellStyle name="Normal 96" xfId="193"/>
    <cellStyle name="Normal 97" xfId="194"/>
    <cellStyle name="Normal 98" xfId="195"/>
    <cellStyle name="Normal 99" xfId="196"/>
    <cellStyle name="Normal_Pregled SP za SO u BiH" xfId="197"/>
    <cellStyle name="normální_Rezervy_prez_1_12_03" xfId="198"/>
    <cellStyle name="Normalno 2" xfId="211"/>
    <cellStyle name="Normalno 3" xfId="212"/>
    <cellStyle name="Note" xfId="199" builtinId="10" customBuiltin="1"/>
    <cellStyle name="Obično 2" xfId="205"/>
    <cellStyle name="Obično 2 2" xfId="207"/>
    <cellStyle name="Obično 3" xfId="208"/>
    <cellStyle name="Obično 3 2" xfId="213"/>
    <cellStyle name="Obično 3 3" xfId="216"/>
    <cellStyle name="Obično 3 4" xfId="218"/>
    <cellStyle name="Obično 3 5" xfId="220"/>
    <cellStyle name="Obično 3 6" xfId="222"/>
    <cellStyle name="Obično 4" xfId="209"/>
    <cellStyle name="Obično_12a Izvjestaji drustava za osiguranje" xfId="214"/>
    <cellStyle name="Output" xfId="200" builtinId="21" customBuiltin="1"/>
    <cellStyle name="Standard_0103_s Versicherung" xfId="201"/>
    <cellStyle name="Title" xfId="202" builtinId="15" customBuiltin="1"/>
    <cellStyle name="Total" xfId="203" builtinId="25" customBuiltin="1"/>
    <cellStyle name="Warning Text" xfId="204" builtinId="11" customBuiltin="1"/>
  </cellStyles>
  <dxfs count="0"/>
  <tableStyles count="0" defaultTableStyle="TableStyleMedium9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I33"/>
  <sheetViews>
    <sheetView showGridLines="0" tabSelected="1" showRuler="0" view="pageLayout" zoomScaleNormal="100" workbookViewId="0">
      <selection activeCell="B2" sqref="B2:I2"/>
    </sheetView>
  </sheetViews>
  <sheetFormatPr defaultColWidth="10.28515625" defaultRowHeight="15.75" x14ac:dyDescent="0.25"/>
  <cols>
    <col min="1" max="1" width="3.28515625" style="1" customWidth="1"/>
    <col min="2" max="2" width="4.7109375" style="1" customWidth="1"/>
    <col min="3" max="3" width="50.7109375" style="1" customWidth="1"/>
    <col min="4" max="4" width="13.7109375" style="1" customWidth="1"/>
    <col min="5" max="5" width="11.7109375" style="1" customWidth="1"/>
    <col min="6" max="6" width="13.7109375" style="1" customWidth="1"/>
    <col min="7" max="7" width="11.7109375" style="1" customWidth="1"/>
    <col min="8" max="8" width="17.7109375" style="1" customWidth="1"/>
    <col min="9" max="9" width="11.7109375" style="1" customWidth="1"/>
    <col min="10" max="16384" width="10.28515625" style="1"/>
  </cols>
  <sheetData>
    <row r="2" spans="2:9" x14ac:dyDescent="0.25">
      <c r="B2" s="91" t="s">
        <v>51</v>
      </c>
      <c r="C2" s="92"/>
      <c r="D2" s="92"/>
      <c r="E2" s="92"/>
      <c r="F2" s="92"/>
      <c r="G2" s="92"/>
      <c r="H2" s="92"/>
      <c r="I2" s="93"/>
    </row>
    <row r="3" spans="2:9" ht="16.5" thickBot="1" x14ac:dyDescent="0.3">
      <c r="B3" s="2"/>
      <c r="C3" s="3"/>
    </row>
    <row r="4" spans="2:9" ht="15.75" customHeight="1" x14ac:dyDescent="0.25">
      <c r="B4" s="100"/>
      <c r="C4" s="94" t="s">
        <v>2</v>
      </c>
      <c r="D4" s="103" t="s">
        <v>26</v>
      </c>
      <c r="E4" s="94" t="s">
        <v>3</v>
      </c>
      <c r="F4" s="105" t="s">
        <v>27</v>
      </c>
      <c r="G4" s="94" t="s">
        <v>3</v>
      </c>
      <c r="H4" s="96" t="s">
        <v>54</v>
      </c>
      <c r="I4" s="98" t="s">
        <v>35</v>
      </c>
    </row>
    <row r="5" spans="2:9" x14ac:dyDescent="0.25">
      <c r="B5" s="101"/>
      <c r="C5" s="102"/>
      <c r="D5" s="104"/>
      <c r="E5" s="95" t="s">
        <v>0</v>
      </c>
      <c r="F5" s="106"/>
      <c r="G5" s="95" t="s">
        <v>0</v>
      </c>
      <c r="H5" s="97"/>
      <c r="I5" s="99"/>
    </row>
    <row r="6" spans="2:9" x14ac:dyDescent="0.25">
      <c r="B6" s="109" t="s">
        <v>8</v>
      </c>
      <c r="C6" s="88" t="s">
        <v>36</v>
      </c>
      <c r="D6" s="73">
        <f>'FBiH '!D6+RS!D6</f>
        <v>4305671.5</v>
      </c>
      <c r="E6" s="37">
        <f>D6/$D$29</f>
        <v>5.8514070128199626E-2</v>
      </c>
      <c r="F6" s="73">
        <f>'FBiH '!F6+RS!F6</f>
        <v>4504539.3804000001</v>
      </c>
      <c r="G6" s="37">
        <f t="shared" ref="G6:G23" si="0">F6/$F$29</f>
        <v>8.4845172211784781E-2</v>
      </c>
      <c r="H6" s="20">
        <f>(F6-D6)/D6</f>
        <v>4.6187425213465576E-2</v>
      </c>
      <c r="I6" s="21">
        <f>(G6-E6)/E6</f>
        <v>0.4499960783089576</v>
      </c>
    </row>
    <row r="7" spans="2:9" x14ac:dyDescent="0.25">
      <c r="B7" s="109" t="s">
        <v>9</v>
      </c>
      <c r="C7" s="88" t="s">
        <v>4</v>
      </c>
      <c r="D7" s="73">
        <f>'FBiH '!D7+RS!D7</f>
        <v>413207.79</v>
      </c>
      <c r="E7" s="37">
        <f t="shared" ref="E7:E27" si="1">D7/$D$29</f>
        <v>5.6154933328235518E-3</v>
      </c>
      <c r="F7" s="73">
        <f>'FBiH '!F7+RS!F7</f>
        <v>753774.98589999985</v>
      </c>
      <c r="G7" s="37">
        <f t="shared" si="0"/>
        <v>1.4197715479166716E-2</v>
      </c>
      <c r="H7" s="20">
        <f t="shared" ref="H7:H26" si="2">(F7-D7)/D7</f>
        <v>0.82420323174449328</v>
      </c>
      <c r="I7" s="21">
        <f t="shared" ref="I7:I23" si="3">(G7-E7)/E7</f>
        <v>1.5283113410853073</v>
      </c>
    </row>
    <row r="8" spans="2:9" x14ac:dyDescent="0.25">
      <c r="B8" s="109" t="s">
        <v>10</v>
      </c>
      <c r="C8" s="89" t="s">
        <v>37</v>
      </c>
      <c r="D8" s="73">
        <f>'FBiH '!D8+RS!D8</f>
        <v>9814947.9199999999</v>
      </c>
      <c r="E8" s="37">
        <f t="shared" si="1"/>
        <v>0.13338512956585449</v>
      </c>
      <c r="F8" s="73">
        <f>'FBiH '!F8+RS!F8</f>
        <v>8716951.1752000004</v>
      </c>
      <c r="G8" s="37">
        <f t="shared" si="0"/>
        <v>0.16418798042695512</v>
      </c>
      <c r="H8" s="20">
        <f t="shared" si="2"/>
        <v>-0.11186984931041789</v>
      </c>
      <c r="I8" s="21">
        <f t="shared" si="3"/>
        <v>0.23093167102928622</v>
      </c>
    </row>
    <row r="9" spans="2:9" x14ac:dyDescent="0.25">
      <c r="B9" s="109" t="s">
        <v>11</v>
      </c>
      <c r="C9" s="89" t="s">
        <v>38</v>
      </c>
      <c r="D9" s="73">
        <f>'FBiH '!D9+RS!D9</f>
        <v>0</v>
      </c>
      <c r="E9" s="37">
        <f t="shared" si="1"/>
        <v>0</v>
      </c>
      <c r="F9" s="73">
        <f>'FBiH '!F9+RS!F9</f>
        <v>0</v>
      </c>
      <c r="G9" s="37">
        <f t="shared" si="0"/>
        <v>0</v>
      </c>
      <c r="H9" s="23" t="s">
        <v>1</v>
      </c>
      <c r="I9" s="24" t="s">
        <v>1</v>
      </c>
    </row>
    <row r="10" spans="2:9" x14ac:dyDescent="0.25">
      <c r="B10" s="109" t="s">
        <v>12</v>
      </c>
      <c r="C10" s="89" t="s">
        <v>39</v>
      </c>
      <c r="D10" s="73">
        <f>'FBiH '!D10+RS!D10</f>
        <v>0</v>
      </c>
      <c r="E10" s="37">
        <f t="shared" si="1"/>
        <v>0</v>
      </c>
      <c r="F10" s="73">
        <f>'FBiH '!F10+RS!F10</f>
        <v>0</v>
      </c>
      <c r="G10" s="37">
        <f t="shared" si="0"/>
        <v>0</v>
      </c>
      <c r="H10" s="23" t="s">
        <v>1</v>
      </c>
      <c r="I10" s="24" t="s">
        <v>1</v>
      </c>
    </row>
    <row r="11" spans="2:9" x14ac:dyDescent="0.25">
      <c r="B11" s="109" t="s">
        <v>13</v>
      </c>
      <c r="C11" s="89" t="s">
        <v>40</v>
      </c>
      <c r="D11" s="73">
        <f>'FBiH '!D11+RS!D11</f>
        <v>0</v>
      </c>
      <c r="E11" s="37">
        <f t="shared" si="1"/>
        <v>0</v>
      </c>
      <c r="F11" s="73">
        <f>'FBiH '!F11+RS!F11</f>
        <v>0</v>
      </c>
      <c r="G11" s="37">
        <f t="shared" si="0"/>
        <v>0</v>
      </c>
      <c r="H11" s="23" t="s">
        <v>1</v>
      </c>
      <c r="I11" s="24" t="s">
        <v>1</v>
      </c>
    </row>
    <row r="12" spans="2:9" x14ac:dyDescent="0.25">
      <c r="B12" s="109" t="s">
        <v>14</v>
      </c>
      <c r="C12" s="89" t="s">
        <v>28</v>
      </c>
      <c r="D12" s="73">
        <f>'FBiH '!D12+RS!D12</f>
        <v>118303.18</v>
      </c>
      <c r="E12" s="37">
        <f t="shared" si="1"/>
        <v>1.6077400635206433E-3</v>
      </c>
      <c r="F12" s="73">
        <f>'FBiH '!F12+RS!F12</f>
        <v>40049.519999999997</v>
      </c>
      <c r="G12" s="37">
        <f t="shared" si="0"/>
        <v>7.5435202901868688E-4</v>
      </c>
      <c r="H12" s="20">
        <f t="shared" si="2"/>
        <v>-0.66146708820506772</v>
      </c>
      <c r="I12" s="21">
        <f t="shared" si="3"/>
        <v>-0.53079975666787815</v>
      </c>
    </row>
    <row r="13" spans="2:9" x14ac:dyDescent="0.25">
      <c r="B13" s="109" t="s">
        <v>15</v>
      </c>
      <c r="C13" s="89" t="s">
        <v>41</v>
      </c>
      <c r="D13" s="73">
        <f>'FBiH '!D13+RS!D13</f>
        <v>3722889.54</v>
      </c>
      <c r="E13" s="37">
        <f t="shared" si="1"/>
        <v>5.0594064043924587E-2</v>
      </c>
      <c r="F13" s="73">
        <f>'FBiH '!F13+RS!F13</f>
        <v>674515.54980000015</v>
      </c>
      <c r="G13" s="37">
        <f t="shared" si="0"/>
        <v>1.2704825765609308E-2</v>
      </c>
      <c r="H13" s="20">
        <f t="shared" si="2"/>
        <v>-0.81881934917682242</v>
      </c>
      <c r="I13" s="21">
        <f t="shared" si="3"/>
        <v>-0.74888702843520782</v>
      </c>
    </row>
    <row r="14" spans="2:9" x14ac:dyDescent="0.25">
      <c r="B14" s="109" t="s">
        <v>16</v>
      </c>
      <c r="C14" s="89" t="s">
        <v>42</v>
      </c>
      <c r="D14" s="73">
        <f>'FBiH '!D14+RS!D14</f>
        <v>23265161.769999996</v>
      </c>
      <c r="E14" s="37">
        <f t="shared" si="1"/>
        <v>0.31617351842881852</v>
      </c>
      <c r="F14" s="73">
        <f>'FBiH '!F14+RS!F14</f>
        <v>2001263.5898000002</v>
      </c>
      <c r="G14" s="37">
        <f t="shared" si="0"/>
        <v>3.7694765119952782E-2</v>
      </c>
      <c r="H14" s="20">
        <f t="shared" si="2"/>
        <v>-0.9139802418059868</v>
      </c>
      <c r="I14" s="21">
        <f t="shared" si="3"/>
        <v>-0.8807782343465328</v>
      </c>
    </row>
    <row r="15" spans="2:9" x14ac:dyDescent="0.25">
      <c r="B15" s="109" t="s">
        <v>17</v>
      </c>
      <c r="C15" s="89" t="s">
        <v>43</v>
      </c>
      <c r="D15" s="73">
        <f>'FBiH '!D15+RS!D15</f>
        <v>21762527.41</v>
      </c>
      <c r="E15" s="37">
        <f t="shared" si="1"/>
        <v>0.29575271941568387</v>
      </c>
      <c r="F15" s="73">
        <f>'FBiH '!F15+RS!F15</f>
        <v>24481016.313699998</v>
      </c>
      <c r="G15" s="37">
        <f t="shared" si="0"/>
        <v>0.46111175186816644</v>
      </c>
      <c r="H15" s="20">
        <f t="shared" si="2"/>
        <v>0.12491604731768596</v>
      </c>
      <c r="I15" s="21">
        <f t="shared" si="3"/>
        <v>0.55911246658756342</v>
      </c>
    </row>
    <row r="16" spans="2:9" x14ac:dyDescent="0.25">
      <c r="B16" s="109" t="s">
        <v>18</v>
      </c>
      <c r="C16" s="89" t="s">
        <v>44</v>
      </c>
      <c r="D16" s="73">
        <f>'FBiH '!D16+RS!D16</f>
        <v>0</v>
      </c>
      <c r="E16" s="37">
        <f t="shared" si="1"/>
        <v>0</v>
      </c>
      <c r="F16" s="73">
        <f>'FBiH '!F16+RS!F16</f>
        <v>0</v>
      </c>
      <c r="G16" s="37">
        <f t="shared" si="0"/>
        <v>0</v>
      </c>
      <c r="H16" s="23" t="s">
        <v>1</v>
      </c>
      <c r="I16" s="24" t="s">
        <v>1</v>
      </c>
    </row>
    <row r="17" spans="2:9" x14ac:dyDescent="0.25">
      <c r="B17" s="109" t="s">
        <v>19</v>
      </c>
      <c r="C17" s="89" t="s">
        <v>45</v>
      </c>
      <c r="D17" s="73">
        <f>'FBiH '!D17+RS!D17</f>
        <v>0</v>
      </c>
      <c r="E17" s="37">
        <f t="shared" si="1"/>
        <v>0</v>
      </c>
      <c r="F17" s="73">
        <f>'FBiH '!F17+RS!F17</f>
        <v>0</v>
      </c>
      <c r="G17" s="37">
        <f t="shared" si="0"/>
        <v>0</v>
      </c>
      <c r="H17" s="23" t="s">
        <v>1</v>
      </c>
      <c r="I17" s="24" t="s">
        <v>1</v>
      </c>
    </row>
    <row r="18" spans="2:9" x14ac:dyDescent="0.25">
      <c r="B18" s="109" t="s">
        <v>20</v>
      </c>
      <c r="C18" s="89" t="s">
        <v>46</v>
      </c>
      <c r="D18" s="73">
        <f>'FBiH '!D18+RS!D18</f>
        <v>146410.78000000003</v>
      </c>
      <c r="E18" s="37">
        <f t="shared" si="1"/>
        <v>1.9897223112456232E-3</v>
      </c>
      <c r="F18" s="73">
        <f>'FBiH '!F18+RS!F18</f>
        <v>307126.96999999997</v>
      </c>
      <c r="G18" s="37">
        <f t="shared" si="0"/>
        <v>5.7848846374653519E-3</v>
      </c>
      <c r="H18" s="20">
        <f t="shared" si="2"/>
        <v>1.0977073546087242</v>
      </c>
      <c r="I18" s="21">
        <f t="shared" si="3"/>
        <v>1.9073829070368358</v>
      </c>
    </row>
    <row r="19" spans="2:9" x14ac:dyDescent="0.25">
      <c r="B19" s="109" t="s">
        <v>21</v>
      </c>
      <c r="C19" s="89" t="s">
        <v>5</v>
      </c>
      <c r="D19" s="73">
        <f>'FBiH '!D19+RS!D19</f>
        <v>20392.409999999974</v>
      </c>
      <c r="E19" s="37">
        <f t="shared" si="1"/>
        <v>2.7713282558202546E-4</v>
      </c>
      <c r="F19" s="73">
        <f>'FBiH '!F19+RS!F19</f>
        <v>87754.930200000003</v>
      </c>
      <c r="G19" s="37">
        <f t="shared" si="0"/>
        <v>1.6529064431424708E-3</v>
      </c>
      <c r="H19" s="20">
        <f t="shared" si="2"/>
        <v>3.3033133504083194</v>
      </c>
      <c r="I19" s="21">
        <f t="shared" si="3"/>
        <v>4.9643112997209542</v>
      </c>
    </row>
    <row r="20" spans="2:9" x14ac:dyDescent="0.25">
      <c r="B20" s="109" t="s">
        <v>22</v>
      </c>
      <c r="C20" s="89" t="s">
        <v>47</v>
      </c>
      <c r="D20" s="73">
        <f>'FBiH '!D20+RS!D20</f>
        <v>5944.32</v>
      </c>
      <c r="E20" s="37">
        <f t="shared" si="1"/>
        <v>8.0783301128397651E-5</v>
      </c>
      <c r="F20" s="73">
        <f>'FBiH '!F20+RS!F20</f>
        <v>8634.17</v>
      </c>
      <c r="G20" s="37">
        <f t="shared" si="0"/>
        <v>1.626287570585684E-4</v>
      </c>
      <c r="H20" s="20">
        <f t="shared" si="2"/>
        <v>0.45250760389750222</v>
      </c>
      <c r="I20" s="21">
        <f t="shared" si="3"/>
        <v>1.0131481975474721</v>
      </c>
    </row>
    <row r="21" spans="2:9" x14ac:dyDescent="0.25">
      <c r="B21" s="109" t="s">
        <v>23</v>
      </c>
      <c r="C21" s="89" t="s">
        <v>29</v>
      </c>
      <c r="D21" s="73">
        <f>'FBiH '!D21+RS!D21</f>
        <v>185809.11</v>
      </c>
      <c r="E21" s="37">
        <f t="shared" si="1"/>
        <v>2.525145565099046E-3</v>
      </c>
      <c r="F21" s="73">
        <f>'FBiH '!F21+RS!F21</f>
        <v>127375.54</v>
      </c>
      <c r="G21" s="37">
        <f t="shared" si="0"/>
        <v>2.3991797416386242E-3</v>
      </c>
      <c r="H21" s="20">
        <f t="shared" si="2"/>
        <v>-0.31448172804874852</v>
      </c>
      <c r="I21" s="21">
        <f t="shared" si="3"/>
        <v>-4.9884579012569111E-2</v>
      </c>
    </row>
    <row r="22" spans="2:9" x14ac:dyDescent="0.25">
      <c r="B22" s="109" t="s">
        <v>24</v>
      </c>
      <c r="C22" s="89" t="s">
        <v>48</v>
      </c>
      <c r="D22" s="73">
        <f>'FBiH '!D22+RS!D22</f>
        <v>0</v>
      </c>
      <c r="E22" s="37">
        <f t="shared" si="1"/>
        <v>0</v>
      </c>
      <c r="F22" s="73">
        <f>'FBiH '!F22+RS!F22</f>
        <v>0</v>
      </c>
      <c r="G22" s="37">
        <f t="shared" si="0"/>
        <v>0</v>
      </c>
      <c r="H22" s="23" t="s">
        <v>1</v>
      </c>
      <c r="I22" s="24" t="s">
        <v>1</v>
      </c>
    </row>
    <row r="23" spans="2:9" x14ac:dyDescent="0.25">
      <c r="B23" s="109" t="s">
        <v>25</v>
      </c>
      <c r="C23" s="89" t="s">
        <v>49</v>
      </c>
      <c r="D23" s="73">
        <f>'FBiH '!D23+RS!D23</f>
        <v>1977.68</v>
      </c>
      <c r="E23" s="37">
        <f t="shared" si="1"/>
        <v>2.6876668647651788E-5</v>
      </c>
      <c r="F23" s="73">
        <f>'FBiH '!F23+RS!F23</f>
        <v>219.67000000000002</v>
      </c>
      <c r="G23" s="37">
        <f t="shared" si="0"/>
        <v>4.1375904184253636E-6</v>
      </c>
      <c r="H23" s="20">
        <f t="shared" si="2"/>
        <v>-0.88892540754823834</v>
      </c>
      <c r="I23" s="21">
        <f t="shared" si="3"/>
        <v>-0.84605270568802937</v>
      </c>
    </row>
    <row r="24" spans="2:9" s="3" customFormat="1" x14ac:dyDescent="0.25">
      <c r="B24" s="110"/>
      <c r="C24" s="90" t="s">
        <v>30</v>
      </c>
      <c r="D24" s="55">
        <f>SUM(D6:D23)</f>
        <v>63763243.409999996</v>
      </c>
      <c r="E24" s="38">
        <f>SUM(E6:E23)</f>
        <v>0.86654239565052815</v>
      </c>
      <c r="F24" s="55">
        <f>SUM(F6:F23)</f>
        <v>41703221.795000002</v>
      </c>
      <c r="G24" s="38">
        <f>SUM(G6:G23)</f>
        <v>0.78550030007037719</v>
      </c>
      <c r="H24" s="30">
        <f t="shared" ref="H24:I29" si="4">(F24-D24)/D24</f>
        <v>-0.34596768349993184</v>
      </c>
      <c r="I24" s="31">
        <f t="shared" si="4"/>
        <v>-9.3523520588177658E-2</v>
      </c>
    </row>
    <row r="25" spans="2:9" ht="15.75" customHeight="1" x14ac:dyDescent="0.25">
      <c r="B25" s="111">
        <v>19</v>
      </c>
      <c r="C25" s="88" t="s">
        <v>6</v>
      </c>
      <c r="D25" s="73">
        <f>'FBiH '!D25+RS!D25</f>
        <v>9375750.9400000013</v>
      </c>
      <c r="E25" s="37">
        <f t="shared" si="1"/>
        <v>0.12741644317447201</v>
      </c>
      <c r="F25" s="73">
        <f>'FBiH '!F25+RS!F25</f>
        <v>10525140.180000003</v>
      </c>
      <c r="G25" s="37">
        <f>F25/$F$29</f>
        <v>0.19824609259958947</v>
      </c>
      <c r="H25" s="20">
        <f t="shared" si="2"/>
        <v>0.12259169930552805</v>
      </c>
      <c r="I25" s="21">
        <f t="shared" si="4"/>
        <v>0.55589096399536164</v>
      </c>
    </row>
    <row r="26" spans="2:9" x14ac:dyDescent="0.25">
      <c r="B26" s="18"/>
      <c r="C26" s="88" t="s">
        <v>50</v>
      </c>
      <c r="D26" s="73">
        <f>'FBiH '!D26+RS!D26</f>
        <v>444529.93000000005</v>
      </c>
      <c r="E26" s="37">
        <f t="shared" si="1"/>
        <v>6.0411611749999214E-3</v>
      </c>
      <c r="F26" s="73">
        <f>'FBiH '!F26+RS!F26</f>
        <v>862924.92999999982</v>
      </c>
      <c r="G26" s="37">
        <f>F26/$F$29</f>
        <v>1.6253607330033126E-2</v>
      </c>
      <c r="H26" s="20">
        <f t="shared" si="2"/>
        <v>0.94120771575493178</v>
      </c>
      <c r="I26" s="21">
        <f>(G26-E26)/E26</f>
        <v>1.6904773534755655</v>
      </c>
    </row>
    <row r="27" spans="2:9" x14ac:dyDescent="0.25">
      <c r="B27" s="18"/>
      <c r="C27" s="22" t="s">
        <v>7</v>
      </c>
      <c r="D27" s="74">
        <f>'FBiH '!D27</f>
        <v>0</v>
      </c>
      <c r="E27" s="37">
        <f t="shared" si="1"/>
        <v>0</v>
      </c>
      <c r="F27" s="73">
        <f>'FBiH '!F27+RS!F27</f>
        <v>0</v>
      </c>
      <c r="G27" s="37">
        <f>F27/$F$29</f>
        <v>0</v>
      </c>
      <c r="H27" s="23" t="s">
        <v>1</v>
      </c>
      <c r="I27" s="54" t="s">
        <v>1</v>
      </c>
    </row>
    <row r="28" spans="2:9" s="3" customFormat="1" x14ac:dyDescent="0.25">
      <c r="B28" s="25"/>
      <c r="C28" s="26" t="s">
        <v>31</v>
      </c>
      <c r="D28" s="55">
        <f>SUM(D25:D27)</f>
        <v>9820280.870000001</v>
      </c>
      <c r="E28" s="38">
        <f>SUM(E25:E26)</f>
        <v>0.13345760434947193</v>
      </c>
      <c r="F28" s="55">
        <f>SUM(F25:F27)</f>
        <v>11388065.110000003</v>
      </c>
      <c r="G28" s="38">
        <f>SUM(G25:G26)</f>
        <v>0.21449969992962259</v>
      </c>
      <c r="H28" s="30">
        <f t="shared" si="4"/>
        <v>0.1596475967188912</v>
      </c>
      <c r="I28" s="31">
        <f t="shared" si="4"/>
        <v>0.60724974028406742</v>
      </c>
    </row>
    <row r="29" spans="2:9" s="3" customFormat="1" ht="16.5" thickBot="1" x14ac:dyDescent="0.3">
      <c r="B29" s="36"/>
      <c r="C29" s="33" t="s">
        <v>32</v>
      </c>
      <c r="D29" s="66">
        <f>D24+D28</f>
        <v>73583524.280000001</v>
      </c>
      <c r="E29" s="46">
        <f>E24+E28</f>
        <v>1</v>
      </c>
      <c r="F29" s="66">
        <f>SUM(F24:F27)</f>
        <v>53091286.905000009</v>
      </c>
      <c r="G29" s="46">
        <f>G24+G28</f>
        <v>0.99999999999999978</v>
      </c>
      <c r="H29" s="34">
        <f>(F29-D29)/D29</f>
        <v>-0.2784894794794408</v>
      </c>
      <c r="I29" s="35">
        <f t="shared" si="4"/>
        <v>-2.2204460492503131E-16</v>
      </c>
    </row>
    <row r="30" spans="2:9" x14ac:dyDescent="0.25">
      <c r="B30" s="4"/>
      <c r="C30" s="5"/>
      <c r="D30" s="6"/>
      <c r="E30" s="7"/>
      <c r="F30" s="8"/>
      <c r="G30" s="4"/>
    </row>
    <row r="31" spans="2:9" x14ac:dyDescent="0.25">
      <c r="B31" s="49" t="s">
        <v>33</v>
      </c>
      <c r="C31" s="41"/>
      <c r="D31" s="7"/>
      <c r="E31" s="7"/>
      <c r="F31" s="7"/>
      <c r="G31" s="4"/>
    </row>
    <row r="32" spans="2:9" x14ac:dyDescent="0.25">
      <c r="F32" s="7"/>
    </row>
    <row r="33" spans="2:6" x14ac:dyDescent="0.25">
      <c r="B33" s="49" t="s">
        <v>34</v>
      </c>
      <c r="F33" s="9"/>
    </row>
  </sheetData>
  <mergeCells count="9">
    <mergeCell ref="B2:I2"/>
    <mergeCell ref="E4:E5"/>
    <mergeCell ref="G4:G5"/>
    <mergeCell ref="H4:H5"/>
    <mergeCell ref="I4:I5"/>
    <mergeCell ref="B4:B5"/>
    <mergeCell ref="C4:C5"/>
    <mergeCell ref="D4:D5"/>
    <mergeCell ref="F4:F5"/>
  </mergeCells>
  <phoneticPr fontId="28" type="noConversion"/>
  <pageMargins left="0.39370078740157483" right="0.39370078740157483" top="0.39370078740157483" bottom="0.39370078740157483" header="0.19685039370078741" footer="0.19685039370078741"/>
  <pageSetup paperSize="9" orientation="landscape" r:id="rId1"/>
  <headerFooter>
    <oddHeader>&amp;LAgencija za osiguranje u BiH&amp;CStatistika tržišta osiguranja&amp;RKvartalno izvješće</oddHeader>
    <oddFooter>&amp;CU izvješće su uključeni podatci zaključno s 31.03.2016. godine.</oddFooter>
  </headerFooter>
  <ignoredErrors>
    <ignoredError sqref="E24 G24 E28:F28 F29" formula="1"/>
    <ignoredError sqref="B6:B7 B8:B23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S39"/>
  <sheetViews>
    <sheetView showGridLines="0" showRuler="0" view="pageLayout" zoomScaleNormal="100" workbookViewId="0">
      <selection activeCell="B2" sqref="B2:I2"/>
    </sheetView>
  </sheetViews>
  <sheetFormatPr defaultColWidth="10.28515625" defaultRowHeight="15.75" x14ac:dyDescent="0.25"/>
  <cols>
    <col min="1" max="1" width="3.28515625" style="1" customWidth="1"/>
    <col min="2" max="2" width="4.7109375" style="1" customWidth="1"/>
    <col min="3" max="3" width="50.7109375" style="1" customWidth="1"/>
    <col min="4" max="4" width="13.7109375" style="1" customWidth="1"/>
    <col min="5" max="5" width="11.7109375" style="1" customWidth="1"/>
    <col min="6" max="6" width="13.7109375" style="1" customWidth="1"/>
    <col min="7" max="7" width="11.7109375" style="1" customWidth="1"/>
    <col min="8" max="8" width="17.7109375" style="1" customWidth="1"/>
    <col min="9" max="9" width="11.7109375" style="1" customWidth="1"/>
    <col min="10" max="10" width="10.28515625" style="1"/>
    <col min="11" max="11" width="13.85546875" style="1" bestFit="1" customWidth="1"/>
    <col min="12" max="12" width="14.28515625" style="1" bestFit="1" customWidth="1"/>
    <col min="13" max="13" width="15.42578125" style="1" bestFit="1" customWidth="1"/>
    <col min="14" max="14" width="30.140625" style="1" customWidth="1"/>
    <col min="15" max="15" width="14.5703125" style="1" customWidth="1"/>
    <col min="16" max="16" width="14.28515625" style="1" bestFit="1" customWidth="1"/>
    <col min="17" max="18" width="10.28515625" style="1"/>
    <col min="19" max="19" width="13.140625" style="1" bestFit="1" customWidth="1"/>
    <col min="20" max="16384" width="10.28515625" style="1"/>
  </cols>
  <sheetData>
    <row r="2" spans="2:19" x14ac:dyDescent="0.25">
      <c r="B2" s="91" t="s">
        <v>52</v>
      </c>
      <c r="C2" s="92"/>
      <c r="D2" s="92"/>
      <c r="E2" s="92"/>
      <c r="F2" s="92"/>
      <c r="G2" s="92"/>
      <c r="H2" s="92"/>
      <c r="I2" s="93"/>
    </row>
    <row r="3" spans="2:19" ht="16.5" thickBot="1" x14ac:dyDescent="0.3">
      <c r="C3" s="3"/>
    </row>
    <row r="4" spans="2:19" ht="15.75" customHeight="1" x14ac:dyDescent="0.25">
      <c r="B4" s="107"/>
      <c r="C4" s="94" t="s">
        <v>2</v>
      </c>
      <c r="D4" s="105" t="s">
        <v>26</v>
      </c>
      <c r="E4" s="94" t="s">
        <v>3</v>
      </c>
      <c r="F4" s="105" t="s">
        <v>27</v>
      </c>
      <c r="G4" s="94" t="s">
        <v>3</v>
      </c>
      <c r="H4" s="96" t="s">
        <v>54</v>
      </c>
      <c r="I4" s="98" t="s">
        <v>35</v>
      </c>
      <c r="K4" s="67"/>
      <c r="L4" s="67"/>
      <c r="M4" s="68"/>
      <c r="N4" s="69"/>
      <c r="O4" s="69"/>
    </row>
    <row r="5" spans="2:19" x14ac:dyDescent="0.25">
      <c r="B5" s="108"/>
      <c r="C5" s="102"/>
      <c r="D5" s="106"/>
      <c r="E5" s="95" t="s">
        <v>0</v>
      </c>
      <c r="F5" s="106"/>
      <c r="G5" s="95" t="s">
        <v>0</v>
      </c>
      <c r="H5" s="97"/>
      <c r="I5" s="99"/>
      <c r="K5" s="67"/>
      <c r="L5" s="67"/>
      <c r="M5" s="68"/>
      <c r="N5" s="69"/>
      <c r="O5" s="69"/>
    </row>
    <row r="6" spans="2:19" x14ac:dyDescent="0.25">
      <c r="B6" s="112" t="s">
        <v>8</v>
      </c>
      <c r="C6" s="88" t="s">
        <v>36</v>
      </c>
      <c r="D6" s="71">
        <v>3339888.67</v>
      </c>
      <c r="E6" s="19">
        <f>D6/$D$29</f>
        <v>8.1140888807794645E-2</v>
      </c>
      <c r="F6" s="71">
        <v>3485412.6203999999</v>
      </c>
      <c r="G6" s="47">
        <f>F6/$F$29</f>
        <v>8.7960942057990599E-2</v>
      </c>
      <c r="H6" s="20">
        <f>(F6-D6)/D6</f>
        <v>4.3571497369701243E-2</v>
      </c>
      <c r="I6" s="21">
        <f>(G6-E6)/E6</f>
        <v>8.4051990930875758E-2</v>
      </c>
      <c r="K6" s="76"/>
      <c r="L6" s="76"/>
      <c r="M6" s="76"/>
      <c r="N6" s="77"/>
      <c r="O6" s="76"/>
      <c r="P6" s="76"/>
      <c r="Q6" s="76"/>
      <c r="R6" s="77"/>
      <c r="S6" s="78"/>
    </row>
    <row r="7" spans="2:19" x14ac:dyDescent="0.25">
      <c r="B7" s="112" t="s">
        <v>9</v>
      </c>
      <c r="C7" s="88" t="s">
        <v>4</v>
      </c>
      <c r="D7" s="71">
        <v>289177.11</v>
      </c>
      <c r="E7" s="19">
        <f t="shared" ref="E7:E23" si="0">D7/$D$29</f>
        <v>7.0254101398743328E-3</v>
      </c>
      <c r="F7" s="71">
        <v>616751.96589999984</v>
      </c>
      <c r="G7" s="47">
        <f t="shared" ref="G7:G23" si="1">F7/$F$29</f>
        <v>1.556489570823202E-2</v>
      </c>
      <c r="H7" s="20">
        <f t="shared" ref="H7:H23" si="2">(F7-D7)/D7</f>
        <v>1.1327827984033725</v>
      </c>
      <c r="I7" s="21">
        <f t="shared" ref="I7:I23" si="3">(G7-E7)/E7</f>
        <v>1.2155141690432947</v>
      </c>
      <c r="K7" s="76"/>
      <c r="L7" s="76"/>
      <c r="M7" s="76"/>
      <c r="N7" s="77"/>
      <c r="O7" s="76"/>
      <c r="P7" s="76"/>
      <c r="Q7" s="76"/>
      <c r="R7" s="77"/>
      <c r="S7" s="78"/>
    </row>
    <row r="8" spans="2:19" x14ac:dyDescent="0.25">
      <c r="B8" s="112" t="s">
        <v>10</v>
      </c>
      <c r="C8" s="89" t="s">
        <v>37</v>
      </c>
      <c r="D8" s="71">
        <v>8275789.54</v>
      </c>
      <c r="E8" s="19">
        <f t="shared" si="0"/>
        <v>0.20105607857337651</v>
      </c>
      <c r="F8" s="71">
        <v>7272610.4552000007</v>
      </c>
      <c r="G8" s="47">
        <f t="shared" si="1"/>
        <v>0.18353800153129896</v>
      </c>
      <c r="H8" s="20">
        <f t="shared" si="2"/>
        <v>-0.12121853509580663</v>
      </c>
      <c r="I8" s="21">
        <f t="shared" si="3"/>
        <v>-8.7130302980042651E-2</v>
      </c>
      <c r="K8" s="76"/>
      <c r="L8" s="76"/>
      <c r="M8" s="76"/>
      <c r="N8" s="77"/>
      <c r="O8" s="76"/>
      <c r="P8" s="76"/>
      <c r="Q8" s="76"/>
      <c r="R8" s="77"/>
      <c r="S8" s="78"/>
    </row>
    <row r="9" spans="2:19" x14ac:dyDescent="0.25">
      <c r="B9" s="112" t="s">
        <v>11</v>
      </c>
      <c r="C9" s="89" t="s">
        <v>38</v>
      </c>
      <c r="D9" s="71">
        <v>0</v>
      </c>
      <c r="E9" s="19">
        <f t="shared" si="0"/>
        <v>0</v>
      </c>
      <c r="F9" s="71">
        <v>0</v>
      </c>
      <c r="G9" s="47">
        <f t="shared" si="1"/>
        <v>0</v>
      </c>
      <c r="H9" s="23" t="s">
        <v>1</v>
      </c>
      <c r="I9" s="24" t="s">
        <v>1</v>
      </c>
      <c r="K9" s="76"/>
      <c r="L9" s="76"/>
      <c r="M9" s="76"/>
      <c r="N9" s="77"/>
      <c r="O9" s="76"/>
      <c r="P9" s="76"/>
      <c r="Q9" s="76"/>
      <c r="R9" s="77"/>
      <c r="S9" s="78"/>
    </row>
    <row r="10" spans="2:19" x14ac:dyDescent="0.25">
      <c r="B10" s="112" t="s">
        <v>12</v>
      </c>
      <c r="C10" s="89" t="s">
        <v>39</v>
      </c>
      <c r="D10" s="71">
        <v>0</v>
      </c>
      <c r="E10" s="19">
        <f t="shared" si="0"/>
        <v>0</v>
      </c>
      <c r="F10" s="71">
        <v>0</v>
      </c>
      <c r="G10" s="47">
        <f t="shared" si="1"/>
        <v>0</v>
      </c>
      <c r="H10" s="23" t="s">
        <v>1</v>
      </c>
      <c r="I10" s="24" t="s">
        <v>1</v>
      </c>
      <c r="K10" s="76"/>
      <c r="L10" s="76"/>
      <c r="M10" s="76"/>
      <c r="N10" s="77"/>
      <c r="O10" s="76"/>
      <c r="P10" s="76"/>
      <c r="Q10" s="76"/>
      <c r="R10" s="77"/>
      <c r="S10" s="78"/>
    </row>
    <row r="11" spans="2:19" x14ac:dyDescent="0.25">
      <c r="B11" s="112" t="s">
        <v>13</v>
      </c>
      <c r="C11" s="89" t="s">
        <v>40</v>
      </c>
      <c r="D11" s="71">
        <v>0</v>
      </c>
      <c r="E11" s="19">
        <f t="shared" si="0"/>
        <v>0</v>
      </c>
      <c r="F11" s="71">
        <v>0</v>
      </c>
      <c r="G11" s="47">
        <f t="shared" si="1"/>
        <v>0</v>
      </c>
      <c r="H11" s="23" t="s">
        <v>1</v>
      </c>
      <c r="I11" s="24" t="s">
        <v>1</v>
      </c>
      <c r="K11" s="76"/>
      <c r="L11" s="76"/>
      <c r="M11" s="76"/>
      <c r="N11" s="77"/>
      <c r="O11" s="76"/>
      <c r="P11" s="76"/>
      <c r="Q11" s="76"/>
      <c r="R11" s="77"/>
      <c r="S11" s="78"/>
    </row>
    <row r="12" spans="2:19" x14ac:dyDescent="0.25">
      <c r="B12" s="112" t="s">
        <v>14</v>
      </c>
      <c r="C12" s="89" t="s">
        <v>28</v>
      </c>
      <c r="D12" s="71">
        <v>41926.869999999995</v>
      </c>
      <c r="E12" s="19">
        <f t="shared" si="0"/>
        <v>1.0185918851986346E-3</v>
      </c>
      <c r="F12" s="71">
        <v>37917.43</v>
      </c>
      <c r="G12" s="47">
        <f t="shared" si="1"/>
        <v>9.5691765264657453E-4</v>
      </c>
      <c r="H12" s="20">
        <f t="shared" si="2"/>
        <v>-9.5629366084327205E-2</v>
      </c>
      <c r="I12" s="21">
        <f t="shared" si="3"/>
        <v>-6.0548521393367472E-2</v>
      </c>
      <c r="K12" s="76"/>
      <c r="L12" s="76"/>
      <c r="M12" s="76"/>
      <c r="N12" s="77"/>
      <c r="O12" s="76"/>
      <c r="P12" s="76"/>
      <c r="Q12" s="76"/>
      <c r="R12" s="77"/>
      <c r="S12" s="78"/>
    </row>
    <row r="13" spans="2:19" x14ac:dyDescent="0.25">
      <c r="B13" s="112" t="s">
        <v>15</v>
      </c>
      <c r="C13" s="89" t="s">
        <v>41</v>
      </c>
      <c r="D13" s="71">
        <v>3206778.38</v>
      </c>
      <c r="E13" s="19">
        <f t="shared" si="0"/>
        <v>7.7907042321509426E-2</v>
      </c>
      <c r="F13" s="71">
        <v>404846.44980000006</v>
      </c>
      <c r="G13" s="47">
        <f t="shared" si="1"/>
        <v>1.0217061505089225E-2</v>
      </c>
      <c r="H13" s="20">
        <f t="shared" si="2"/>
        <v>-0.87375290655414728</v>
      </c>
      <c r="I13" s="21">
        <f t="shared" si="3"/>
        <v>-0.86885573883134848</v>
      </c>
      <c r="K13" s="76"/>
      <c r="L13" s="76"/>
      <c r="M13" s="76"/>
      <c r="N13" s="77"/>
      <c r="O13" s="76"/>
      <c r="P13" s="76"/>
      <c r="Q13" s="76"/>
      <c r="R13" s="77"/>
      <c r="S13" s="78"/>
    </row>
    <row r="14" spans="2:19" x14ac:dyDescent="0.25">
      <c r="B14" s="112" t="s">
        <v>16</v>
      </c>
      <c r="C14" s="89" t="s">
        <v>42</v>
      </c>
      <c r="D14" s="71">
        <v>1415016.54</v>
      </c>
      <c r="E14" s="19">
        <f t="shared" si="0"/>
        <v>3.4377103873145062E-2</v>
      </c>
      <c r="F14" s="71">
        <v>1197408.2098000001</v>
      </c>
      <c r="G14" s="47">
        <f t="shared" si="1"/>
        <v>3.0218847991057229E-2</v>
      </c>
      <c r="H14" s="20">
        <f t="shared" si="2"/>
        <v>-0.15378500819502786</v>
      </c>
      <c r="I14" s="21">
        <f t="shared" si="3"/>
        <v>-0.1209600406547396</v>
      </c>
      <c r="K14" s="76"/>
      <c r="L14" s="76"/>
      <c r="M14" s="76"/>
      <c r="N14" s="77"/>
      <c r="O14" s="76"/>
      <c r="P14" s="76"/>
      <c r="Q14" s="76"/>
      <c r="R14" s="77"/>
      <c r="S14" s="78"/>
    </row>
    <row r="15" spans="2:19" x14ac:dyDescent="0.25">
      <c r="B15" s="112" t="s">
        <v>17</v>
      </c>
      <c r="C15" s="89" t="s">
        <v>43</v>
      </c>
      <c r="D15" s="71">
        <v>15681436.75</v>
      </c>
      <c r="E15" s="19">
        <f t="shared" si="0"/>
        <v>0.38097249381615306</v>
      </c>
      <c r="F15" s="71">
        <v>16727223.693700001</v>
      </c>
      <c r="G15" s="47">
        <f t="shared" si="1"/>
        <v>0.42214294672053376</v>
      </c>
      <c r="H15" s="20">
        <f t="shared" si="2"/>
        <v>6.6689485177434435E-2</v>
      </c>
      <c r="I15" s="21">
        <f t="shared" si="3"/>
        <v>0.10806673335384796</v>
      </c>
      <c r="K15" s="76"/>
      <c r="L15" s="76"/>
      <c r="M15" s="76"/>
      <c r="N15" s="77"/>
      <c r="O15" s="76"/>
      <c r="P15" s="76"/>
      <c r="Q15" s="76"/>
      <c r="R15" s="77"/>
      <c r="S15" s="78"/>
    </row>
    <row r="16" spans="2:19" x14ac:dyDescent="0.25">
      <c r="B16" s="112" t="s">
        <v>18</v>
      </c>
      <c r="C16" s="89" t="s">
        <v>44</v>
      </c>
      <c r="D16" s="71">
        <v>0</v>
      </c>
      <c r="E16" s="19">
        <f t="shared" si="0"/>
        <v>0</v>
      </c>
      <c r="F16" s="71">
        <v>0</v>
      </c>
      <c r="G16" s="47">
        <f>F16/$F$29</f>
        <v>0</v>
      </c>
      <c r="H16" s="23" t="s">
        <v>1</v>
      </c>
      <c r="I16" s="24" t="s">
        <v>1</v>
      </c>
      <c r="K16" s="76"/>
      <c r="L16" s="76"/>
      <c r="M16" s="76"/>
      <c r="N16" s="77"/>
      <c r="O16" s="76"/>
      <c r="P16" s="76"/>
      <c r="Q16" s="76"/>
      <c r="R16" s="77"/>
      <c r="S16" s="78"/>
    </row>
    <row r="17" spans="2:19" x14ac:dyDescent="0.25">
      <c r="B17" s="112" t="s">
        <v>19</v>
      </c>
      <c r="C17" s="89" t="s">
        <v>45</v>
      </c>
      <c r="D17" s="71">
        <v>0</v>
      </c>
      <c r="E17" s="19">
        <f t="shared" si="0"/>
        <v>0</v>
      </c>
      <c r="F17" s="71">
        <v>0</v>
      </c>
      <c r="G17" s="47">
        <f t="shared" si="1"/>
        <v>0</v>
      </c>
      <c r="H17" s="23" t="s">
        <v>1</v>
      </c>
      <c r="I17" s="24" t="s">
        <v>1</v>
      </c>
      <c r="K17" s="76"/>
      <c r="L17" s="76"/>
      <c r="M17" s="76"/>
      <c r="N17" s="77"/>
      <c r="O17" s="76"/>
      <c r="P17" s="76"/>
      <c r="Q17" s="76"/>
      <c r="R17" s="77"/>
      <c r="S17" s="78"/>
    </row>
    <row r="18" spans="2:19" x14ac:dyDescent="0.25">
      <c r="B18" s="112" t="s">
        <v>20</v>
      </c>
      <c r="C18" s="89" t="s">
        <v>46</v>
      </c>
      <c r="D18" s="71">
        <v>140537.12000000002</v>
      </c>
      <c r="E18" s="19">
        <f t="shared" si="0"/>
        <v>3.4142775265882425E-3</v>
      </c>
      <c r="F18" s="71">
        <v>255841.78999999998</v>
      </c>
      <c r="G18" s="47">
        <f t="shared" si="1"/>
        <v>6.4566487004973135E-3</v>
      </c>
      <c r="H18" s="20">
        <f t="shared" si="2"/>
        <v>0.82045704366220062</v>
      </c>
      <c r="I18" s="21">
        <f t="shared" si="3"/>
        <v>0.89107319197604795</v>
      </c>
      <c r="K18" s="76"/>
      <c r="L18" s="76"/>
      <c r="M18" s="76"/>
      <c r="N18" s="77"/>
      <c r="O18" s="76"/>
      <c r="P18" s="76"/>
      <c r="Q18" s="76"/>
      <c r="R18" s="77"/>
      <c r="S18" s="78"/>
    </row>
    <row r="19" spans="2:19" x14ac:dyDescent="0.25">
      <c r="B19" s="112" t="s">
        <v>21</v>
      </c>
      <c r="C19" s="89" t="s">
        <v>5</v>
      </c>
      <c r="D19" s="71">
        <v>20392.409999999974</v>
      </c>
      <c r="E19" s="19">
        <f t="shared" si="0"/>
        <v>4.9542318197479238E-4</v>
      </c>
      <c r="F19" s="71">
        <v>87754.930200000003</v>
      </c>
      <c r="G19" s="47">
        <f t="shared" si="1"/>
        <v>2.21466069338423E-3</v>
      </c>
      <c r="H19" s="20">
        <f t="shared" si="2"/>
        <v>3.3033133504083194</v>
      </c>
      <c r="I19" s="21">
        <f t="shared" si="3"/>
        <v>3.4702403398977686</v>
      </c>
      <c r="K19" s="76"/>
      <c r="L19" s="76"/>
      <c r="M19" s="76"/>
      <c r="N19" s="77"/>
      <c r="O19" s="76"/>
      <c r="P19" s="76"/>
      <c r="Q19" s="76"/>
      <c r="R19" s="77"/>
      <c r="S19" s="78"/>
    </row>
    <row r="20" spans="2:19" x14ac:dyDescent="0.25">
      <c r="B20" s="112" t="s">
        <v>22</v>
      </c>
      <c r="C20" s="89" t="s">
        <v>47</v>
      </c>
      <c r="D20" s="71">
        <v>5944.32</v>
      </c>
      <c r="E20" s="19">
        <f t="shared" si="0"/>
        <v>1.444142173032222E-4</v>
      </c>
      <c r="F20" s="71">
        <v>8634.17</v>
      </c>
      <c r="G20" s="47">
        <f t="shared" si="1"/>
        <v>2.1789951716008903E-4</v>
      </c>
      <c r="H20" s="20">
        <f t="shared" si="2"/>
        <v>0.45250760389750222</v>
      </c>
      <c r="I20" s="21">
        <f t="shared" si="3"/>
        <v>0.50885086821176306</v>
      </c>
      <c r="K20" s="76"/>
      <c r="L20" s="76"/>
      <c r="M20" s="76"/>
      <c r="N20" s="77"/>
      <c r="O20" s="76"/>
      <c r="P20" s="76"/>
      <c r="Q20" s="76"/>
      <c r="R20" s="77"/>
      <c r="S20" s="78"/>
    </row>
    <row r="21" spans="2:19" x14ac:dyDescent="0.25">
      <c r="B21" s="112" t="s">
        <v>23</v>
      </c>
      <c r="C21" s="89" t="s">
        <v>29</v>
      </c>
      <c r="D21" s="71">
        <v>185809.11</v>
      </c>
      <c r="E21" s="19">
        <f t="shared" si="0"/>
        <v>4.5141373930842081E-3</v>
      </c>
      <c r="F21" s="71">
        <v>112084.28</v>
      </c>
      <c r="G21" s="47">
        <f t="shared" si="1"/>
        <v>2.8286575887706894E-3</v>
      </c>
      <c r="H21" s="20">
        <f t="shared" si="2"/>
        <v>-0.3967772624280908</v>
      </c>
      <c r="I21" s="21">
        <f t="shared" si="3"/>
        <v>-0.37337804713160117</v>
      </c>
      <c r="K21" s="76"/>
      <c r="L21" s="76"/>
      <c r="M21" s="76"/>
      <c r="N21" s="77"/>
      <c r="O21" s="76"/>
      <c r="P21" s="76"/>
      <c r="Q21" s="76"/>
      <c r="R21" s="77"/>
      <c r="S21" s="78"/>
    </row>
    <row r="22" spans="2:19" x14ac:dyDescent="0.25">
      <c r="B22" s="112" t="s">
        <v>24</v>
      </c>
      <c r="C22" s="89" t="s">
        <v>48</v>
      </c>
      <c r="D22" s="71">
        <v>0</v>
      </c>
      <c r="E22" s="19">
        <f t="shared" si="0"/>
        <v>0</v>
      </c>
      <c r="F22" s="71">
        <v>0</v>
      </c>
      <c r="G22" s="47">
        <f t="shared" si="1"/>
        <v>0</v>
      </c>
      <c r="H22" s="23" t="s">
        <v>1</v>
      </c>
      <c r="I22" s="24" t="s">
        <v>1</v>
      </c>
      <c r="K22" s="76"/>
      <c r="L22" s="76"/>
      <c r="M22" s="76"/>
      <c r="N22" s="77"/>
      <c r="O22" s="76"/>
      <c r="P22" s="76"/>
      <c r="Q22" s="76"/>
      <c r="R22" s="77"/>
      <c r="S22" s="78"/>
    </row>
    <row r="23" spans="2:19" x14ac:dyDescent="0.25">
      <c r="B23" s="112" t="s">
        <v>25</v>
      </c>
      <c r="C23" s="89" t="s">
        <v>49</v>
      </c>
      <c r="D23" s="71">
        <v>324.67</v>
      </c>
      <c r="E23" s="19">
        <f t="shared" si="0"/>
        <v>7.8876917682488757E-6</v>
      </c>
      <c r="F23" s="71">
        <v>219.67000000000002</v>
      </c>
      <c r="G23" s="47">
        <f t="shared" si="1"/>
        <v>5.5437855560588644E-6</v>
      </c>
      <c r="H23" s="20">
        <f t="shared" si="2"/>
        <v>-0.32340530384698307</v>
      </c>
      <c r="I23" s="21">
        <f t="shared" si="3"/>
        <v>-0.29715996530508132</v>
      </c>
      <c r="K23" s="76"/>
      <c r="L23" s="76"/>
      <c r="M23" s="76"/>
      <c r="N23" s="77"/>
      <c r="O23" s="76"/>
      <c r="P23" s="76"/>
      <c r="Q23" s="76"/>
      <c r="R23" s="77"/>
      <c r="S23" s="78"/>
    </row>
    <row r="24" spans="2:19" s="3" customFormat="1" x14ac:dyDescent="0.25">
      <c r="B24" s="113"/>
      <c r="C24" s="90" t="s">
        <v>30</v>
      </c>
      <c r="D24" s="58">
        <f>SUM(D6:D23)</f>
        <v>32603021.490000002</v>
      </c>
      <c r="E24" s="27">
        <f>SUM(E6:E23)</f>
        <v>0.79207374942777065</v>
      </c>
      <c r="F24" s="58">
        <f>SUM(F6:F23)</f>
        <v>30206705.665000003</v>
      </c>
      <c r="G24" s="27">
        <f>SUM(G6:G23)</f>
        <v>0.76232302345221681</v>
      </c>
      <c r="H24" s="28">
        <f>(F24-D24)/D24</f>
        <v>-7.3499808161491945E-2</v>
      </c>
      <c r="I24" s="29">
        <f>(G24-E24)/E24</f>
        <v>-3.7560550386939458E-2</v>
      </c>
      <c r="K24" s="79"/>
      <c r="L24" s="80"/>
      <c r="M24" s="80"/>
      <c r="N24" s="81"/>
      <c r="O24" s="81"/>
      <c r="P24" s="82"/>
      <c r="Q24" s="82"/>
      <c r="R24" s="82"/>
      <c r="S24" s="82"/>
    </row>
    <row r="25" spans="2:19" s="3" customFormat="1" ht="15.75" customHeight="1" x14ac:dyDescent="0.25">
      <c r="B25" s="112">
        <v>19</v>
      </c>
      <c r="C25" s="88" t="s">
        <v>6</v>
      </c>
      <c r="D25" s="72">
        <v>8262779.2600000016</v>
      </c>
      <c r="E25" s="19">
        <f>D25/$D$29</f>
        <v>0.20074000046804311</v>
      </c>
      <c r="F25" s="71">
        <v>8834038.8600000031</v>
      </c>
      <c r="G25" s="47">
        <f>F25/$F$29</f>
        <v>0.22294358371070572</v>
      </c>
      <c r="H25" s="20">
        <f>(F25-D25)/D25</f>
        <v>6.9136495363667907E-2</v>
      </c>
      <c r="I25" s="21">
        <f>(G25-E25)/E25</f>
        <v>0.11060866389804219</v>
      </c>
      <c r="K25" s="76"/>
      <c r="L25" s="76"/>
      <c r="M25" s="80"/>
      <c r="N25" s="83"/>
      <c r="O25" s="81"/>
      <c r="P25" s="82"/>
      <c r="Q25" s="82"/>
      <c r="R25" s="82"/>
      <c r="S25" s="82"/>
    </row>
    <row r="26" spans="2:19" s="3" customFormat="1" x14ac:dyDescent="0.25">
      <c r="B26" s="18"/>
      <c r="C26" s="88" t="s">
        <v>50</v>
      </c>
      <c r="D26" s="72">
        <v>295797.5400000001</v>
      </c>
      <c r="E26" s="19">
        <f t="shared" ref="E26:E27" si="4">D26/$D$29</f>
        <v>7.186250104186615E-3</v>
      </c>
      <c r="F26" s="71">
        <v>583804.0399999998</v>
      </c>
      <c r="G26" s="47">
        <f t="shared" ref="G26:G27" si="5">F26/$F$29</f>
        <v>1.473339283707748E-2</v>
      </c>
      <c r="H26" s="20">
        <f>(F26-D26)/D26</f>
        <v>0.97366090333273092</v>
      </c>
      <c r="I26" s="21">
        <f t="shared" ref="I26" si="6">(G26-E26)/E26</f>
        <v>1.0502198815059329</v>
      </c>
      <c r="K26" s="76"/>
      <c r="L26" s="76"/>
      <c r="M26" s="80"/>
      <c r="N26" s="84"/>
      <c r="O26" s="80"/>
      <c r="P26" s="82"/>
      <c r="Q26" s="82"/>
      <c r="R26" s="82"/>
      <c r="S26" s="82"/>
    </row>
    <row r="27" spans="2:19" s="3" customFormat="1" x14ac:dyDescent="0.25">
      <c r="B27" s="18"/>
      <c r="C27" s="22" t="s">
        <v>7</v>
      </c>
      <c r="D27" s="72">
        <v>0</v>
      </c>
      <c r="E27" s="19">
        <f t="shared" si="4"/>
        <v>0</v>
      </c>
      <c r="F27" s="71">
        <v>0</v>
      </c>
      <c r="G27" s="47">
        <f t="shared" si="5"/>
        <v>0</v>
      </c>
      <c r="H27" s="23" t="s">
        <v>1</v>
      </c>
      <c r="I27" s="24" t="s">
        <v>1</v>
      </c>
      <c r="K27" s="76"/>
      <c r="L27" s="76"/>
      <c r="M27" s="80"/>
      <c r="N27" s="84"/>
      <c r="O27" s="81"/>
      <c r="P27" s="82"/>
      <c r="Q27" s="82"/>
      <c r="R27" s="82"/>
      <c r="S27" s="82"/>
    </row>
    <row r="28" spans="2:19" s="17" customFormat="1" x14ac:dyDescent="0.25">
      <c r="B28" s="25"/>
      <c r="C28" s="26" t="s">
        <v>31</v>
      </c>
      <c r="D28" s="59">
        <f>SUM(D25:D27)</f>
        <v>8558576.8000000026</v>
      </c>
      <c r="E28" s="27">
        <f>E25+E26+E27</f>
        <v>0.20792625057222971</v>
      </c>
      <c r="F28" s="59">
        <f>SUM(F25:F27)</f>
        <v>9417842.9000000022</v>
      </c>
      <c r="G28" s="27">
        <f>SUM(G25:G27)</f>
        <v>0.23767697654778319</v>
      </c>
      <c r="H28" s="30">
        <f t="shared" ref="H28" si="7">(F28-D28)/D28</f>
        <v>0.10039824611961178</v>
      </c>
      <c r="I28" s="31">
        <f t="shared" ref="I28" si="8">(G28-E28)/E28</f>
        <v>0.1430830686057056</v>
      </c>
      <c r="K28" s="76"/>
      <c r="L28" s="76"/>
      <c r="M28" s="80"/>
      <c r="N28" s="84"/>
      <c r="O28" s="85"/>
      <c r="P28" s="86"/>
      <c r="Q28" s="86"/>
      <c r="R28" s="86"/>
      <c r="S28" s="86"/>
    </row>
    <row r="29" spans="2:19" s="3" customFormat="1" ht="16.5" thickBot="1" x14ac:dyDescent="0.3">
      <c r="B29" s="32"/>
      <c r="C29" s="33" t="s">
        <v>32</v>
      </c>
      <c r="D29" s="60">
        <f>SUM(D24:D27)</f>
        <v>41161598.289999999</v>
      </c>
      <c r="E29" s="51">
        <f>E24+E28</f>
        <v>1.0000000000000004</v>
      </c>
      <c r="F29" s="60">
        <f>SUM(F24:F27)</f>
        <v>39624548.565000005</v>
      </c>
      <c r="G29" s="51">
        <f>G24+G28</f>
        <v>1</v>
      </c>
      <c r="H29" s="34">
        <f t="shared" ref="H29" si="9">(F29-D29)/D29</f>
        <v>-3.7341837753015833E-2</v>
      </c>
      <c r="I29" s="35">
        <f t="shared" ref="I29" si="10">(G29-E29)/E29</f>
        <v>-4.4408920985006242E-16</v>
      </c>
      <c r="K29" s="87"/>
      <c r="L29" s="87"/>
      <c r="M29" s="80"/>
      <c r="N29" s="81"/>
      <c r="O29" s="80"/>
      <c r="P29" s="82"/>
      <c r="Q29" s="82"/>
      <c r="R29" s="82"/>
      <c r="S29" s="82"/>
    </row>
    <row r="30" spans="2:19" x14ac:dyDescent="0.25">
      <c r="B30" s="10"/>
      <c r="C30" s="11"/>
      <c r="D30" s="6"/>
      <c r="E30" s="12"/>
      <c r="F30" s="6"/>
      <c r="G30" s="12"/>
      <c r="H30" s="13"/>
    </row>
    <row r="31" spans="2:19" x14ac:dyDescent="0.25">
      <c r="B31" s="49" t="s">
        <v>33</v>
      </c>
      <c r="C31" s="41"/>
      <c r="D31" s="6"/>
      <c r="E31" s="12"/>
      <c r="F31" s="42"/>
      <c r="G31" s="12"/>
      <c r="H31" s="13"/>
    </row>
    <row r="32" spans="2:19" x14ac:dyDescent="0.25">
      <c r="D32" s="62"/>
      <c r="F32" s="42"/>
    </row>
    <row r="33" spans="2:6" x14ac:dyDescent="0.25">
      <c r="B33" s="45" t="s">
        <v>34</v>
      </c>
      <c r="D33" s="62"/>
      <c r="E33" s="63"/>
      <c r="F33" s="43"/>
    </row>
    <row r="34" spans="2:6" x14ac:dyDescent="0.25">
      <c r="B34" s="45"/>
      <c r="C34" s="48"/>
      <c r="D34" s="62"/>
      <c r="E34" s="63"/>
      <c r="F34" s="44"/>
    </row>
    <row r="35" spans="2:6" x14ac:dyDescent="0.25">
      <c r="B35" s="45"/>
      <c r="C35" s="48"/>
      <c r="D35" s="61"/>
      <c r="E35" s="48"/>
      <c r="F35" s="44"/>
    </row>
    <row r="36" spans="2:6" x14ac:dyDescent="0.25">
      <c r="C36" s="48"/>
      <c r="D36" s="48"/>
      <c r="E36" s="4"/>
    </row>
    <row r="37" spans="2:6" x14ac:dyDescent="0.25">
      <c r="C37" s="48"/>
      <c r="D37" s="48"/>
      <c r="E37" s="4"/>
      <c r="F37" s="9"/>
    </row>
    <row r="38" spans="2:6" x14ac:dyDescent="0.25">
      <c r="C38" s="48"/>
      <c r="D38" s="48"/>
      <c r="E38" s="4"/>
    </row>
    <row r="39" spans="2:6" x14ac:dyDescent="0.25">
      <c r="C39" s="48"/>
    </row>
  </sheetData>
  <mergeCells count="9">
    <mergeCell ref="B2:I2"/>
    <mergeCell ref="H4:H5"/>
    <mergeCell ref="I4:I5"/>
    <mergeCell ref="E4:E5"/>
    <mergeCell ref="G4:G5"/>
    <mergeCell ref="B4:B5"/>
    <mergeCell ref="C4:C5"/>
    <mergeCell ref="D4:D5"/>
    <mergeCell ref="F4:F5"/>
  </mergeCells>
  <phoneticPr fontId="28" type="noConversion"/>
  <pageMargins left="0.39370078740157483" right="0.39370078740157483" top="0.39370078740157483" bottom="0.39370078740157483" header="0.19685039370078741" footer="0.19685039370078741"/>
  <pageSetup paperSize="9" orientation="landscape" horizontalDpi="4294967293" r:id="rId1"/>
  <headerFooter>
    <oddHeader>&amp;LAgencija za osiguranje u BiH&amp;CStatistika tržišta osiguranja&amp;RKvartalno izvješće</oddHeader>
    <oddFooter>&amp;CU izvješće su uključeni podatci zaključno s 31.03.2016. godine.</oddFooter>
  </headerFooter>
  <ignoredErrors>
    <ignoredError sqref="G24 E24 E29:F29 E28" formula="1"/>
    <ignoredError sqref="B6:B25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I36"/>
  <sheetViews>
    <sheetView showGridLines="0" showRuler="0" view="pageLayout" zoomScaleNormal="100" workbookViewId="0">
      <selection activeCell="B2" sqref="B2:I2"/>
    </sheetView>
  </sheetViews>
  <sheetFormatPr defaultColWidth="10.28515625" defaultRowHeight="15.75" x14ac:dyDescent="0.25"/>
  <cols>
    <col min="1" max="1" width="3.28515625" style="1" customWidth="1"/>
    <col min="2" max="2" width="4.7109375" style="1" customWidth="1"/>
    <col min="3" max="3" width="50.7109375" style="1" customWidth="1"/>
    <col min="4" max="4" width="13.7109375" style="1" customWidth="1"/>
    <col min="5" max="5" width="11.7109375" style="1" customWidth="1"/>
    <col min="6" max="6" width="13.7109375" style="1" customWidth="1"/>
    <col min="7" max="7" width="11.7109375" style="1" customWidth="1"/>
    <col min="8" max="8" width="17.7109375" style="1" customWidth="1"/>
    <col min="9" max="9" width="11.7109375" style="1" customWidth="1"/>
    <col min="10" max="16384" width="10.28515625" style="1"/>
  </cols>
  <sheetData>
    <row r="2" spans="2:9" x14ac:dyDescent="0.25">
      <c r="B2" s="91" t="s">
        <v>53</v>
      </c>
      <c r="C2" s="92"/>
      <c r="D2" s="92"/>
      <c r="E2" s="92"/>
      <c r="F2" s="92"/>
      <c r="G2" s="92"/>
      <c r="H2" s="92"/>
      <c r="I2" s="93"/>
    </row>
    <row r="3" spans="2:9" ht="16.5" thickBot="1" x14ac:dyDescent="0.3">
      <c r="B3" s="2"/>
      <c r="C3" s="3"/>
    </row>
    <row r="4" spans="2:9" ht="15.75" customHeight="1" x14ac:dyDescent="0.25">
      <c r="B4" s="100"/>
      <c r="C4" s="94" t="s">
        <v>2</v>
      </c>
      <c r="D4" s="105" t="s">
        <v>26</v>
      </c>
      <c r="E4" s="94" t="s">
        <v>3</v>
      </c>
      <c r="F4" s="105" t="s">
        <v>27</v>
      </c>
      <c r="G4" s="94" t="s">
        <v>3</v>
      </c>
      <c r="H4" s="96" t="s">
        <v>54</v>
      </c>
      <c r="I4" s="98" t="s">
        <v>35</v>
      </c>
    </row>
    <row r="5" spans="2:9" x14ac:dyDescent="0.25">
      <c r="B5" s="101"/>
      <c r="C5" s="102"/>
      <c r="D5" s="106"/>
      <c r="E5" s="95" t="s">
        <v>0</v>
      </c>
      <c r="F5" s="106"/>
      <c r="G5" s="95" t="s">
        <v>0</v>
      </c>
      <c r="H5" s="97"/>
      <c r="I5" s="99"/>
    </row>
    <row r="6" spans="2:9" x14ac:dyDescent="0.25">
      <c r="B6" s="112" t="s">
        <v>8</v>
      </c>
      <c r="C6" s="88" t="s">
        <v>36</v>
      </c>
      <c r="D6" s="70">
        <v>965782.83000000019</v>
      </c>
      <c r="E6" s="56">
        <f t="shared" ref="E6:E23" si="0">D6/$D$29</f>
        <v>2.9787953692136604E-2</v>
      </c>
      <c r="F6" s="70">
        <v>1019126.7600000001</v>
      </c>
      <c r="G6" s="19">
        <f t="shared" ref="G6:G27" si="1">F6/$F$29</f>
        <v>7.5677326927256552E-2</v>
      </c>
      <c r="H6" s="20">
        <f>(F6-D6)/D6</f>
        <v>5.5233876957617813E-2</v>
      </c>
      <c r="I6" s="21">
        <f>(G6-E6)/E6</f>
        <v>1.54053459695131</v>
      </c>
    </row>
    <row r="7" spans="2:9" x14ac:dyDescent="0.25">
      <c r="B7" s="112" t="s">
        <v>9</v>
      </c>
      <c r="C7" s="88" t="s">
        <v>4</v>
      </c>
      <c r="D7" s="70">
        <v>124030.68</v>
      </c>
      <c r="E7" s="56">
        <f t="shared" si="0"/>
        <v>3.8255185715449225E-3</v>
      </c>
      <c r="F7" s="70">
        <v>137023.02000000002</v>
      </c>
      <c r="G7" s="19">
        <f t="shared" si="1"/>
        <v>1.0174922578914534E-2</v>
      </c>
      <c r="H7" s="20">
        <f t="shared" ref="H7:H18" si="2">(F7-D7)/D7</f>
        <v>0.10475101805456542</v>
      </c>
      <c r="I7" s="21">
        <f t="shared" ref="I7:I23" si="3">(G7-E7)/E7</f>
        <v>1.6597498845249172</v>
      </c>
    </row>
    <row r="8" spans="2:9" x14ac:dyDescent="0.25">
      <c r="B8" s="112" t="s">
        <v>10</v>
      </c>
      <c r="C8" s="89" t="s">
        <v>37</v>
      </c>
      <c r="D8" s="70">
        <v>1539158.38</v>
      </c>
      <c r="E8" s="56">
        <f t="shared" si="0"/>
        <v>4.7472762120138318E-2</v>
      </c>
      <c r="F8" s="70">
        <v>1444340.7200000002</v>
      </c>
      <c r="G8" s="19">
        <f t="shared" si="1"/>
        <v>0.10725245293508838</v>
      </c>
      <c r="H8" s="20">
        <f t="shared" si="2"/>
        <v>-6.1603575845131472E-2</v>
      </c>
      <c r="I8" s="21">
        <f t="shared" si="3"/>
        <v>1.2592418925123181</v>
      </c>
    </row>
    <row r="9" spans="2:9" x14ac:dyDescent="0.25">
      <c r="B9" s="112" t="s">
        <v>11</v>
      </c>
      <c r="C9" s="89" t="s">
        <v>38</v>
      </c>
      <c r="D9" s="70">
        <v>0</v>
      </c>
      <c r="E9" s="56">
        <f t="shared" si="0"/>
        <v>0</v>
      </c>
      <c r="F9" s="70">
        <v>0</v>
      </c>
      <c r="G9" s="19">
        <f t="shared" si="1"/>
        <v>0</v>
      </c>
      <c r="H9" s="23" t="s">
        <v>1</v>
      </c>
      <c r="I9" s="24" t="s">
        <v>1</v>
      </c>
    </row>
    <row r="10" spans="2:9" x14ac:dyDescent="0.25">
      <c r="B10" s="112" t="s">
        <v>12</v>
      </c>
      <c r="C10" s="89" t="s">
        <v>39</v>
      </c>
      <c r="D10" s="70">
        <v>0</v>
      </c>
      <c r="E10" s="56">
        <f t="shared" si="0"/>
        <v>0</v>
      </c>
      <c r="F10" s="70">
        <v>0</v>
      </c>
      <c r="G10" s="19">
        <f t="shared" si="1"/>
        <v>0</v>
      </c>
      <c r="H10" s="23" t="s">
        <v>1</v>
      </c>
      <c r="I10" s="24" t="s">
        <v>1</v>
      </c>
    </row>
    <row r="11" spans="2:9" x14ac:dyDescent="0.25">
      <c r="B11" s="112" t="s">
        <v>13</v>
      </c>
      <c r="C11" s="89" t="s">
        <v>40</v>
      </c>
      <c r="D11" s="70">
        <v>0</v>
      </c>
      <c r="E11" s="56">
        <f t="shared" si="0"/>
        <v>0</v>
      </c>
      <c r="F11" s="70">
        <v>0</v>
      </c>
      <c r="G11" s="19">
        <f t="shared" si="1"/>
        <v>0</v>
      </c>
      <c r="H11" s="23" t="s">
        <v>1</v>
      </c>
      <c r="I11" s="24" t="s">
        <v>1</v>
      </c>
    </row>
    <row r="12" spans="2:9" x14ac:dyDescent="0.25">
      <c r="B12" s="112" t="s">
        <v>14</v>
      </c>
      <c r="C12" s="89" t="s">
        <v>28</v>
      </c>
      <c r="D12" s="70">
        <v>76376.31</v>
      </c>
      <c r="E12" s="56">
        <f t="shared" si="0"/>
        <v>2.3556993506048036E-3</v>
      </c>
      <c r="F12" s="70">
        <v>2132.0899999999997</v>
      </c>
      <c r="G12" s="19">
        <f t="shared" si="1"/>
        <v>1.5832267221433218E-4</v>
      </c>
      <c r="H12" s="20">
        <f t="shared" si="2"/>
        <v>-0.97208440680100938</v>
      </c>
      <c r="I12" s="21">
        <f t="shared" si="3"/>
        <v>-0.93279164755312072</v>
      </c>
    </row>
    <row r="13" spans="2:9" x14ac:dyDescent="0.25">
      <c r="B13" s="112" t="s">
        <v>15</v>
      </c>
      <c r="C13" s="89" t="s">
        <v>41</v>
      </c>
      <c r="D13" s="70">
        <v>516111.15999999992</v>
      </c>
      <c r="E13" s="56">
        <f t="shared" si="0"/>
        <v>1.591858423707419E-2</v>
      </c>
      <c r="F13" s="70">
        <v>269669.10000000003</v>
      </c>
      <c r="G13" s="19">
        <f t="shared" si="1"/>
        <v>2.002482659063828E-2</v>
      </c>
      <c r="H13" s="20">
        <f t="shared" si="2"/>
        <v>-0.47749802581288869</v>
      </c>
      <c r="I13" s="21">
        <f t="shared" si="3"/>
        <v>0.25795273577160849</v>
      </c>
    </row>
    <row r="14" spans="2:9" x14ac:dyDescent="0.25">
      <c r="B14" s="112" t="s">
        <v>16</v>
      </c>
      <c r="C14" s="89" t="s">
        <v>42</v>
      </c>
      <c r="D14" s="70">
        <v>21850145.229999997</v>
      </c>
      <c r="E14" s="56">
        <f t="shared" si="0"/>
        <v>0.67393113033258134</v>
      </c>
      <c r="F14" s="70">
        <v>803855.38</v>
      </c>
      <c r="G14" s="19">
        <f t="shared" si="1"/>
        <v>5.9691913491206956E-2</v>
      </c>
      <c r="H14" s="20">
        <f t="shared" si="2"/>
        <v>-0.96321052461947421</v>
      </c>
      <c r="I14" s="21">
        <f t="shared" si="3"/>
        <v>-0.91142727972552728</v>
      </c>
    </row>
    <row r="15" spans="2:9" x14ac:dyDescent="0.25">
      <c r="B15" s="112" t="s">
        <v>17</v>
      </c>
      <c r="C15" s="89" t="s">
        <v>43</v>
      </c>
      <c r="D15" s="70">
        <v>6081090.6599999992</v>
      </c>
      <c r="E15" s="56">
        <f t="shared" si="0"/>
        <v>0.1875610554991585</v>
      </c>
      <c r="F15" s="70">
        <v>7753792.6199999992</v>
      </c>
      <c r="G15" s="19">
        <f t="shared" si="1"/>
        <v>0.57577361527616933</v>
      </c>
      <c r="H15" s="20">
        <f t="shared" si="2"/>
        <v>0.27506611124919494</v>
      </c>
      <c r="I15" s="21">
        <f t="shared" si="3"/>
        <v>2.0697930001718965</v>
      </c>
    </row>
    <row r="16" spans="2:9" x14ac:dyDescent="0.25">
      <c r="B16" s="112" t="s">
        <v>18</v>
      </c>
      <c r="C16" s="89" t="s">
        <v>44</v>
      </c>
      <c r="D16" s="70">
        <v>0</v>
      </c>
      <c r="E16" s="56">
        <f t="shared" si="0"/>
        <v>0</v>
      </c>
      <c r="F16" s="70">
        <v>0</v>
      </c>
      <c r="G16" s="19">
        <f t="shared" si="1"/>
        <v>0</v>
      </c>
      <c r="H16" s="23" t="s">
        <v>1</v>
      </c>
      <c r="I16" s="24" t="s">
        <v>1</v>
      </c>
    </row>
    <row r="17" spans="2:9" x14ac:dyDescent="0.25">
      <c r="B17" s="112" t="s">
        <v>19</v>
      </c>
      <c r="C17" s="89" t="s">
        <v>45</v>
      </c>
      <c r="D17" s="70">
        <v>0</v>
      </c>
      <c r="E17" s="56">
        <f t="shared" si="0"/>
        <v>0</v>
      </c>
      <c r="F17" s="70">
        <v>0</v>
      </c>
      <c r="G17" s="19">
        <f t="shared" si="1"/>
        <v>0</v>
      </c>
      <c r="H17" s="23" t="s">
        <v>1</v>
      </c>
      <c r="I17" s="24" t="s">
        <v>1</v>
      </c>
    </row>
    <row r="18" spans="2:9" x14ac:dyDescent="0.25">
      <c r="B18" s="112" t="s">
        <v>20</v>
      </c>
      <c r="C18" s="89" t="s">
        <v>46</v>
      </c>
      <c r="D18" s="70">
        <v>5873.66</v>
      </c>
      <c r="E18" s="56">
        <f t="shared" si="0"/>
        <v>1.811632042406004E-4</v>
      </c>
      <c r="F18" s="70">
        <v>51285.18</v>
      </c>
      <c r="G18" s="19">
        <f t="shared" si="1"/>
        <v>3.8082851767950814E-3</v>
      </c>
      <c r="H18" s="20">
        <f t="shared" si="2"/>
        <v>7.7313838390373304</v>
      </c>
      <c r="I18" s="21">
        <f t="shared" si="3"/>
        <v>20.021295095539099</v>
      </c>
    </row>
    <row r="19" spans="2:9" x14ac:dyDescent="0.25">
      <c r="B19" s="112" t="s">
        <v>21</v>
      </c>
      <c r="C19" s="89" t="s">
        <v>5</v>
      </c>
      <c r="D19" s="70">
        <v>0</v>
      </c>
      <c r="E19" s="56">
        <f t="shared" si="0"/>
        <v>0</v>
      </c>
      <c r="F19" s="70">
        <v>0</v>
      </c>
      <c r="G19" s="19">
        <f t="shared" si="1"/>
        <v>0</v>
      </c>
      <c r="H19" s="23" t="s">
        <v>1</v>
      </c>
      <c r="I19" s="24" t="s">
        <v>1</v>
      </c>
    </row>
    <row r="20" spans="2:9" x14ac:dyDescent="0.25">
      <c r="B20" s="112" t="s">
        <v>22</v>
      </c>
      <c r="C20" s="89" t="s">
        <v>47</v>
      </c>
      <c r="D20" s="70">
        <v>0</v>
      </c>
      <c r="E20" s="56">
        <f t="shared" si="0"/>
        <v>0</v>
      </c>
      <c r="F20" s="70">
        <v>0</v>
      </c>
      <c r="G20" s="19">
        <f t="shared" si="1"/>
        <v>0</v>
      </c>
      <c r="H20" s="23" t="s">
        <v>1</v>
      </c>
      <c r="I20" s="24" t="s">
        <v>1</v>
      </c>
    </row>
    <row r="21" spans="2:9" x14ac:dyDescent="0.25">
      <c r="B21" s="112" t="s">
        <v>23</v>
      </c>
      <c r="C21" s="89" t="s">
        <v>29</v>
      </c>
      <c r="D21" s="70">
        <v>0</v>
      </c>
      <c r="E21" s="56">
        <f t="shared" si="0"/>
        <v>0</v>
      </c>
      <c r="F21" s="70">
        <v>15291.26</v>
      </c>
      <c r="G21" s="19">
        <f t="shared" si="1"/>
        <v>1.1354835606020991E-3</v>
      </c>
      <c r="H21" s="23" t="s">
        <v>1</v>
      </c>
      <c r="I21" s="24" t="s">
        <v>1</v>
      </c>
    </row>
    <row r="22" spans="2:9" x14ac:dyDescent="0.25">
      <c r="B22" s="112" t="s">
        <v>24</v>
      </c>
      <c r="C22" s="89" t="s">
        <v>48</v>
      </c>
      <c r="D22" s="70">
        <v>0</v>
      </c>
      <c r="E22" s="56">
        <f t="shared" si="0"/>
        <v>0</v>
      </c>
      <c r="F22" s="70">
        <v>0</v>
      </c>
      <c r="G22" s="19">
        <f t="shared" si="1"/>
        <v>0</v>
      </c>
      <c r="H22" s="23" t="s">
        <v>1</v>
      </c>
      <c r="I22" s="24" t="s">
        <v>1</v>
      </c>
    </row>
    <row r="23" spans="2:9" x14ac:dyDescent="0.25">
      <c r="B23" s="112" t="s">
        <v>25</v>
      </c>
      <c r="C23" s="89" t="s">
        <v>49</v>
      </c>
      <c r="D23" s="70">
        <v>1653.01</v>
      </c>
      <c r="E23" s="56">
        <f t="shared" si="0"/>
        <v>5.0984324636045475E-5</v>
      </c>
      <c r="F23" s="70">
        <v>0</v>
      </c>
      <c r="G23" s="19">
        <f t="shared" si="1"/>
        <v>0</v>
      </c>
      <c r="H23" s="20">
        <f>(F23-D23)/D23</f>
        <v>-1</v>
      </c>
      <c r="I23" s="21">
        <f t="shared" si="3"/>
        <v>-1</v>
      </c>
    </row>
    <row r="24" spans="2:9" s="3" customFormat="1" x14ac:dyDescent="0.25">
      <c r="B24" s="113"/>
      <c r="C24" s="90" t="s">
        <v>30</v>
      </c>
      <c r="D24" s="65">
        <f>SUM(D6:D23)</f>
        <v>31160221.919999998</v>
      </c>
      <c r="E24" s="57">
        <f>SUM(E6:E23)</f>
        <v>0.96108485133211519</v>
      </c>
      <c r="F24" s="65">
        <f>SUM(F6:F23)</f>
        <v>11496516.129999999</v>
      </c>
      <c r="G24" s="27">
        <f>SUM(G6:G23)</f>
        <v>0.85369714920888562</v>
      </c>
      <c r="H24" s="30">
        <f t="shared" ref="H24:H29" si="4">(F24-D24)/D24</f>
        <v>-0.63105153231848354</v>
      </c>
      <c r="I24" s="31">
        <f t="shared" ref="I24:I29" si="5">(G24-E24)/E24</f>
        <v>-0.11173592214504728</v>
      </c>
    </row>
    <row r="25" spans="2:9" ht="15.75" customHeight="1" x14ac:dyDescent="0.25">
      <c r="B25" s="112">
        <v>19</v>
      </c>
      <c r="C25" s="88" t="s">
        <v>6</v>
      </c>
      <c r="D25" s="70">
        <v>1112971.6800000002</v>
      </c>
      <c r="E25" s="56">
        <f>D25/$D$29</f>
        <v>3.4327747227085696E-2</v>
      </c>
      <c r="F25" s="70">
        <v>1691101.3199999998</v>
      </c>
      <c r="G25" s="19">
        <f t="shared" si="1"/>
        <v>0.12557616234192012</v>
      </c>
      <c r="H25" s="20">
        <f>(F25-D25)/D25</f>
        <v>0.51944685600625484</v>
      </c>
      <c r="I25" s="21">
        <f t="shared" si="5"/>
        <v>2.6581533157770543</v>
      </c>
    </row>
    <row r="26" spans="2:9" x14ac:dyDescent="0.25">
      <c r="B26" s="18"/>
      <c r="C26" s="88" t="s">
        <v>50</v>
      </c>
      <c r="D26" s="70">
        <v>148732.38999999998</v>
      </c>
      <c r="E26" s="56">
        <f>D26/$D$29</f>
        <v>4.5874014407988597E-3</v>
      </c>
      <c r="F26" s="70">
        <v>279120.89</v>
      </c>
      <c r="G26" s="19">
        <f t="shared" si="1"/>
        <v>2.07266884491943E-2</v>
      </c>
      <c r="H26" s="20">
        <f>(F26-D26)/D26</f>
        <v>0.87666512990210166</v>
      </c>
      <c r="I26" s="21">
        <f t="shared" si="5"/>
        <v>3.5181762958126703</v>
      </c>
    </row>
    <row r="27" spans="2:9" x14ac:dyDescent="0.25">
      <c r="B27" s="18"/>
      <c r="C27" s="22" t="s">
        <v>7</v>
      </c>
      <c r="D27" s="70">
        <v>0</v>
      </c>
      <c r="E27" s="56">
        <f>D27/$D$29</f>
        <v>0</v>
      </c>
      <c r="F27" s="70">
        <v>0</v>
      </c>
      <c r="G27" s="19">
        <f t="shared" si="1"/>
        <v>0</v>
      </c>
      <c r="H27" s="23" t="s">
        <v>1</v>
      </c>
      <c r="I27" s="24" t="s">
        <v>1</v>
      </c>
    </row>
    <row r="28" spans="2:9" s="3" customFormat="1" x14ac:dyDescent="0.25">
      <c r="B28" s="25"/>
      <c r="C28" s="26" t="s">
        <v>31</v>
      </c>
      <c r="D28" s="55">
        <f>D25+D26+D27</f>
        <v>1261704.07</v>
      </c>
      <c r="E28" s="57">
        <f>E25+E26</f>
        <v>3.8915148667884557E-2</v>
      </c>
      <c r="F28" s="55">
        <f>F25+F26+F27</f>
        <v>1970222.21</v>
      </c>
      <c r="G28" s="27">
        <f>G25+G26+G27</f>
        <v>0.14630285079111444</v>
      </c>
      <c r="H28" s="30">
        <f t="shared" si="4"/>
        <v>0.5615565145953757</v>
      </c>
      <c r="I28" s="31">
        <f t="shared" si="5"/>
        <v>2.7595346747795815</v>
      </c>
    </row>
    <row r="29" spans="2:9" s="3" customFormat="1" ht="16.5" thickBot="1" x14ac:dyDescent="0.3">
      <c r="B29" s="36"/>
      <c r="C29" s="33" t="s">
        <v>32</v>
      </c>
      <c r="D29" s="66">
        <f>D24+D28</f>
        <v>32421925.989999998</v>
      </c>
      <c r="E29" s="50">
        <f>E24+E28</f>
        <v>0.99999999999999978</v>
      </c>
      <c r="F29" s="66">
        <f>SUM(F24:F27)</f>
        <v>13466738.34</v>
      </c>
      <c r="G29" s="46">
        <f>G24+G28</f>
        <v>1</v>
      </c>
      <c r="H29" s="34">
        <f t="shared" si="4"/>
        <v>-0.58464101287031522</v>
      </c>
      <c r="I29" s="35">
        <f t="shared" si="5"/>
        <v>2.2204460492503136E-16</v>
      </c>
    </row>
    <row r="30" spans="2:9" x14ac:dyDescent="0.25">
      <c r="B30" s="14"/>
      <c r="C30" s="15"/>
      <c r="D30" s="6"/>
      <c r="E30" s="16"/>
      <c r="F30" s="6"/>
      <c r="G30" s="16"/>
      <c r="H30" s="13"/>
    </row>
    <row r="31" spans="2:9" x14ac:dyDescent="0.25">
      <c r="B31" s="49" t="s">
        <v>33</v>
      </c>
      <c r="C31" s="41"/>
      <c r="D31" s="6"/>
      <c r="E31" s="16"/>
      <c r="F31" s="40"/>
      <c r="G31" s="16"/>
      <c r="H31" s="40"/>
    </row>
    <row r="32" spans="2:9" x14ac:dyDescent="0.25">
      <c r="D32" s="64"/>
      <c r="F32" s="75"/>
      <c r="G32" s="4"/>
      <c r="H32" s="40"/>
    </row>
    <row r="33" spans="2:8" x14ac:dyDescent="0.25">
      <c r="B33" s="49" t="s">
        <v>34</v>
      </c>
      <c r="F33" s="75"/>
      <c r="G33" s="52"/>
      <c r="H33" s="40"/>
    </row>
    <row r="34" spans="2:8" x14ac:dyDescent="0.25">
      <c r="F34" s="75"/>
      <c r="G34" s="53"/>
      <c r="H34" s="39"/>
    </row>
    <row r="35" spans="2:8" x14ac:dyDescent="0.25">
      <c r="F35" s="75"/>
      <c r="G35" s="52"/>
    </row>
    <row r="36" spans="2:8" x14ac:dyDescent="0.25">
      <c r="G36" s="9"/>
    </row>
  </sheetData>
  <mergeCells count="9">
    <mergeCell ref="B2:I2"/>
    <mergeCell ref="G4:G5"/>
    <mergeCell ref="H4:H5"/>
    <mergeCell ref="I4:I5"/>
    <mergeCell ref="B4:B5"/>
    <mergeCell ref="C4:C5"/>
    <mergeCell ref="D4:D5"/>
    <mergeCell ref="F4:F5"/>
    <mergeCell ref="E4:E5"/>
  </mergeCells>
  <phoneticPr fontId="28" type="noConversion"/>
  <pageMargins left="0.39370078740157483" right="0.39370078740157483" top="0.39370078740157483" bottom="0.39370078740157483" header="0.19685039370078741" footer="0.19685039370078741"/>
  <pageSetup paperSize="9" orientation="landscape" horizontalDpi="4294967293" r:id="rId1"/>
  <headerFooter>
    <oddHeader>&amp;LAgencija za osiguranje u BiH&amp;CStatistika tržišta osiguranja&amp;RKvartalno izvješće</oddHeader>
    <oddFooter>&amp;CU izvješće su uključeni podatci zaključno s 31.03.2016. godine.</oddFooter>
  </headerFooter>
  <ignoredErrors>
    <ignoredError sqref="G24 F28:F29 E24 E28" formula="1"/>
    <ignoredError sqref="B6:B2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BiH</vt:lpstr>
      <vt:lpstr>FBiH </vt:lpstr>
      <vt:lpstr>RS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Muamer</cp:lastModifiedBy>
  <cp:lastPrinted>2020-02-21T10:42:11Z</cp:lastPrinted>
  <dcterms:created xsi:type="dcterms:W3CDTF">2011-07-19T08:09:31Z</dcterms:created>
  <dcterms:modified xsi:type="dcterms:W3CDTF">2020-02-21T10:42:34Z</dcterms:modified>
</cp:coreProperties>
</file>