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31" i="2" l="1"/>
  <c r="F31" i="2"/>
  <c r="D31" i="1"/>
  <c r="F31" i="1"/>
  <c r="N41" i="2" l="1"/>
  <c r="N42" i="2"/>
  <c r="N43" i="2"/>
  <c r="N44" i="2"/>
  <c r="N45" i="2"/>
  <c r="N46" i="2"/>
  <c r="N47" i="2"/>
  <c r="N48" i="2"/>
  <c r="N49" i="2"/>
  <c r="N50" i="2"/>
  <c r="N51" i="2"/>
  <c r="N40" i="2"/>
  <c r="K41" i="2"/>
  <c r="K42" i="2"/>
  <c r="O42" i="2" s="1"/>
  <c r="K43" i="2"/>
  <c r="O43" i="2" s="1"/>
  <c r="K44" i="2"/>
  <c r="O44" i="2" s="1"/>
  <c r="K45" i="2"/>
  <c r="O45" i="2" s="1"/>
  <c r="K46" i="2"/>
  <c r="O46" i="2" s="1"/>
  <c r="K47" i="2"/>
  <c r="O47" i="2" s="1"/>
  <c r="K48" i="2"/>
  <c r="O48" i="2" s="1"/>
  <c r="K49" i="2"/>
  <c r="O49" i="2" s="1"/>
  <c r="K50" i="2"/>
  <c r="O50" i="2" s="1"/>
  <c r="K51" i="2"/>
  <c r="O51" i="2" s="1"/>
  <c r="K40" i="2"/>
  <c r="O40" i="2" s="1"/>
  <c r="O41" i="2" l="1"/>
  <c r="O52" i="2" s="1"/>
  <c r="C9" i="3" l="1"/>
  <c r="C13" i="3" l="1"/>
  <c r="D13" i="3"/>
  <c r="C29" i="3"/>
  <c r="C27" i="3"/>
  <c r="C28" i="3"/>
  <c r="C23" i="3"/>
  <c r="C24" i="3"/>
  <c r="C16" i="3"/>
  <c r="C6" i="3"/>
  <c r="C22" i="3"/>
  <c r="C18" i="3"/>
  <c r="C8" i="3"/>
  <c r="C10" i="3"/>
  <c r="C19" i="3"/>
  <c r="C14" i="3"/>
  <c r="C11" i="3"/>
  <c r="C15" i="3"/>
  <c r="C26" i="3"/>
  <c r="C21" i="3"/>
  <c r="C17" i="3"/>
  <c r="C7" i="3"/>
  <c r="C12" i="3"/>
  <c r="C20" i="3"/>
  <c r="C25" i="3"/>
  <c r="D25" i="3" l="1"/>
  <c r="D15" i="3" l="1"/>
  <c r="D29" i="3"/>
  <c r="D27" i="3"/>
  <c r="D23" i="3"/>
  <c r="D24" i="3"/>
  <c r="D6" i="3"/>
  <c r="D16" i="3"/>
  <c r="D18" i="3"/>
  <c r="D28" i="3"/>
  <c r="D14" i="3"/>
  <c r="D8" i="3"/>
  <c r="D22" i="3"/>
  <c r="D26" i="3"/>
  <c r="D19" i="3"/>
  <c r="D10" i="3"/>
  <c r="D11" i="3"/>
  <c r="D7" i="3"/>
  <c r="D20" i="3"/>
  <c r="D9" i="3"/>
  <c r="D21" i="3"/>
  <c r="D17" i="3"/>
  <c r="D12" i="3"/>
</calcChain>
</file>

<file path=xl/sharedStrings.xml><?xml version="1.0" encoding="utf-8"?>
<sst xmlns="http://schemas.openxmlformats.org/spreadsheetml/2006/main" count="111" uniqueCount="40">
  <si>
    <t>Rang</t>
  </si>
  <si>
    <t>Isplaćene štete / Premija</t>
  </si>
  <si>
    <t>Isplaćene štete u KM</t>
  </si>
  <si>
    <t>UKUPNO:</t>
  </si>
  <si>
    <t>Merkur BH osiguranje d.d.</t>
  </si>
  <si>
    <t>Bobar osiguranje a.d.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</si>
  <si>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</si>
  <si>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</si>
  <si>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</si>
  <si>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</si>
  <si>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</si>
  <si>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</si>
  <si>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</si>
  <si>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</si>
  <si>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</si>
  <si>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</si>
  <si>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</si>
  <si>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</si>
  <si>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</si>
  <si>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</si>
  <si>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</si>
  <si>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</si>
  <si>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</si>
  <si>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</si>
  <si>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</si>
  <si>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</si>
  <si>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</si>
  <si>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Wiener osiguranje a.d.***</t>
  </si>
  <si>
    <t>Osiguranje Garant d.d.</t>
  </si>
  <si>
    <t>I K 2015.*</t>
  </si>
  <si>
    <t>I K 2016.**</t>
  </si>
  <si>
    <t>Euros osiguranje d.d.</t>
  </si>
  <si>
    <t>-</t>
  </si>
  <si>
    <t>Osiguravajuće društvo</t>
  </si>
  <si>
    <t>*Podatci se odnose na razdoblje od 01.01. do 31.03.2015. godine.</t>
  </si>
  <si>
    <t>**Podatci se odnose na razdoblje od 01.01. do 31.03.2016. godine.</t>
  </si>
  <si>
    <t>***Od 01.12.2014. godine Jahorina osiguranje a.d. Pale promijenilo je naziv u Wiener osiguranje a.d. Banja Luka.</t>
  </si>
  <si>
    <t>Rangiranje osiguravajućih društava prema iznosu ukupne premije u prvom kvartalu 2016.</t>
  </si>
  <si>
    <t>Rangiranje osiguravajućih društava po iznosu isplaćenih šteta u prvom kvartalu 2016.</t>
  </si>
  <si>
    <t>Odnos između iznosa isplaćenih šteta i ukupne premije po osiguravajućim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</si>
</sst>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8"/>
      <name val="Bookman Old Style"/>
      <family val="1"/>
    </font>
    <font>
      <sz val="9"/>
      <color rgb="FF00B050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9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B05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9"/>
      <color rgb="FF00B0F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sz val="6"/>
      <color theme="1"/>
      <name val="Bookman Old Style"/>
      <family val="1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5" fillId="0" borderId="0"/>
    <xf numFmtId="0" fontId="17" fillId="0" borderId="0"/>
    <xf numFmtId="0" fontId="18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0" fillId="0" borderId="9" xfId="0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Border="1"/>
    <xf numFmtId="4" fontId="9" fillId="0" borderId="0" xfId="0" applyNumberFormat="1" applyFont="1" applyBorder="1"/>
    <xf numFmtId="4" fontId="0" fillId="0" borderId="0" xfId="0" applyNumberFormat="1" applyBorder="1"/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 applyFill="1" applyBorder="1" applyAlignment="1">
      <alignment wrapText="1"/>
    </xf>
    <xf numFmtId="3" fontId="14" fillId="0" borderId="0" xfId="0" applyNumberFormat="1" applyFont="1"/>
    <xf numFmtId="0" fontId="16" fillId="0" borderId="0" xfId="1" applyFont="1"/>
    <xf numFmtId="0" fontId="0" fillId="0" borderId="0" xfId="0" applyFont="1" applyBorder="1"/>
    <xf numFmtId="3" fontId="8" fillId="0" borderId="0" xfId="0" applyNumberFormat="1" applyFont="1"/>
    <xf numFmtId="3" fontId="0" fillId="0" borderId="0" xfId="0" applyNumberFormat="1"/>
    <xf numFmtId="3" fontId="3" fillId="2" borderId="19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3" fontId="3" fillId="2" borderId="21" xfId="0" applyNumberFormat="1" applyFont="1" applyFill="1" applyBorder="1"/>
    <xf numFmtId="2" fontId="0" fillId="0" borderId="0" xfId="0" applyNumberForma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2" fontId="20" fillId="0" borderId="0" xfId="0" applyNumberFormat="1" applyFont="1"/>
    <xf numFmtId="3" fontId="3" fillId="2" borderId="20" xfId="0" applyNumberFormat="1" applyFont="1" applyFill="1" applyBorder="1"/>
    <xf numFmtId="0" fontId="22" fillId="0" borderId="0" xfId="0" applyFont="1"/>
    <xf numFmtId="4" fontId="22" fillId="0" borderId="0" xfId="0" applyNumberFormat="1" applyFont="1" applyBorder="1"/>
    <xf numFmtId="4" fontId="23" fillId="0" borderId="24" xfId="5" applyNumberFormat="1" applyFont="1" applyBorder="1" applyAlignment="1" applyProtection="1">
      <alignment horizontal="right"/>
    </xf>
    <xf numFmtId="4" fontId="0" fillId="0" borderId="0" xfId="0" applyNumberFormat="1"/>
    <xf numFmtId="4" fontId="8" fillId="0" borderId="0" xfId="0" applyNumberFormat="1" applyFont="1"/>
    <xf numFmtId="4" fontId="25" fillId="0" borderId="0" xfId="0" applyNumberFormat="1" applyFont="1"/>
    <xf numFmtId="3" fontId="28" fillId="0" borderId="0" xfId="0" applyNumberFormat="1" applyFont="1" applyFill="1" applyBorder="1" applyAlignment="1">
      <alignment wrapText="1"/>
    </xf>
    <xf numFmtId="4" fontId="27" fillId="0" borderId="0" xfId="0" applyNumberFormat="1" applyFont="1"/>
    <xf numFmtId="0" fontId="27" fillId="0" borderId="0" xfId="0" applyFont="1"/>
    <xf numFmtId="4" fontId="23" fillId="0" borderId="0" xfId="5" applyNumberFormat="1" applyFont="1" applyBorder="1" applyAlignment="1" applyProtection="1">
      <alignment horizontal="right"/>
      <protection locked="0"/>
    </xf>
    <xf numFmtId="4" fontId="23" fillId="0" borderId="0" xfId="5" applyNumberFormat="1" applyFont="1" applyBorder="1" applyAlignment="1" applyProtection="1">
      <alignment horizontal="right"/>
    </xf>
    <xf numFmtId="4" fontId="26" fillId="0" borderId="0" xfId="0" applyNumberFormat="1" applyFont="1" applyBorder="1"/>
    <xf numFmtId="4" fontId="24" fillId="0" borderId="0" xfId="2" applyNumberFormat="1" applyFont="1" applyBorder="1"/>
    <xf numFmtId="4" fontId="25" fillId="0" borderId="0" xfId="0" applyNumberFormat="1" applyFont="1" applyBorder="1"/>
    <xf numFmtId="0" fontId="23" fillId="0" borderId="0" xfId="2" applyFont="1" applyBorder="1" applyAlignment="1">
      <alignment horizontal="left"/>
    </xf>
    <xf numFmtId="4" fontId="23" fillId="0" borderId="25" xfId="5" applyNumberFormat="1" applyFont="1" applyBorder="1" applyAlignment="1" applyProtection="1">
      <alignment horizontal="right"/>
      <protection locked="0"/>
    </xf>
    <xf numFmtId="0" fontId="16" fillId="0" borderId="0" xfId="1" applyFont="1" applyBorder="1" applyAlignment="1"/>
    <xf numFmtId="0" fontId="0" fillId="0" borderId="0" xfId="0" applyFont="1" applyAlignment="1"/>
    <xf numFmtId="3" fontId="13" fillId="0" borderId="0" xfId="0" applyNumberFormat="1" applyFont="1" applyBorder="1"/>
    <xf numFmtId="0" fontId="3" fillId="2" borderId="26" xfId="0" applyFont="1" applyFill="1" applyBorder="1" applyAlignment="1">
      <alignment horizontal="right" vertical="center" wrapText="1"/>
    </xf>
    <xf numFmtId="0" fontId="0" fillId="0" borderId="15" xfId="0" applyFont="1" applyBorder="1" applyAlignment="1">
      <alignment horizontal="justify" wrapText="1"/>
    </xf>
    <xf numFmtId="0" fontId="0" fillId="0" borderId="18" xfId="0" applyFont="1" applyBorder="1" applyAlignment="1">
      <alignment horizontal="justify" wrapText="1"/>
    </xf>
    <xf numFmtId="0" fontId="19" fillId="0" borderId="18" xfId="0" applyFont="1" applyBorder="1" applyAlignment="1">
      <alignment horizontal="justify" wrapText="1"/>
    </xf>
    <xf numFmtId="0" fontId="19" fillId="0" borderId="22" xfId="0" applyFont="1" applyBorder="1" applyAlignment="1">
      <alignment horizontal="justify" wrapText="1"/>
    </xf>
    <xf numFmtId="0" fontId="0" fillId="0" borderId="0" xfId="0" applyFill="1"/>
    <xf numFmtId="0" fontId="23" fillId="0" borderId="0" xfId="2" applyFont="1" applyFill="1" applyBorder="1" applyAlignment="1">
      <alignment horizontal="left"/>
    </xf>
    <xf numFmtId="3" fontId="35" fillId="0" borderId="0" xfId="0" applyNumberFormat="1" applyFont="1" applyFill="1" applyBorder="1" applyAlignment="1">
      <alignment wrapText="1"/>
    </xf>
    <xf numFmtId="3" fontId="32" fillId="2" borderId="20" xfId="0" applyNumberFormat="1" applyFont="1" applyFill="1" applyBorder="1"/>
    <xf numFmtId="3" fontId="36" fillId="0" borderId="0" xfId="0" applyNumberFormat="1" applyFont="1" applyFill="1" applyBorder="1"/>
    <xf numFmtId="0" fontId="37" fillId="0" borderId="0" xfId="2" applyFont="1" applyFill="1" applyBorder="1" applyAlignment="1">
      <alignment horizontal="left"/>
    </xf>
    <xf numFmtId="4" fontId="38" fillId="0" borderId="0" xfId="5" applyNumberFormat="1" applyFont="1" applyFill="1" applyBorder="1" applyAlignment="1" applyProtection="1">
      <alignment horizontal="right"/>
      <protection locked="0"/>
    </xf>
    <xf numFmtId="4" fontId="38" fillId="0" borderId="0" xfId="5" applyNumberFormat="1" applyFont="1" applyFill="1" applyBorder="1" applyAlignment="1" applyProtection="1">
      <alignment horizontal="right"/>
    </xf>
    <xf numFmtId="4" fontId="39" fillId="0" borderId="0" xfId="2" applyNumberFormat="1" applyFont="1" applyFill="1" applyBorder="1"/>
    <xf numFmtId="4" fontId="11" fillId="0" borderId="0" xfId="0" applyNumberFormat="1" applyFont="1" applyFill="1" applyBorder="1"/>
    <xf numFmtId="0" fontId="0" fillId="0" borderId="17" xfId="0" applyFont="1" applyBorder="1" applyAlignment="1">
      <alignment horizontal="justify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justify" wrapText="1"/>
    </xf>
    <xf numFmtId="3" fontId="29" fillId="0" borderId="32" xfId="0" applyNumberFormat="1" applyFont="1" applyFill="1" applyBorder="1"/>
    <xf numFmtId="3" fontId="29" fillId="0" borderId="3" xfId="0" applyNumberFormat="1" applyFont="1" applyFill="1" applyBorder="1"/>
    <xf numFmtId="3" fontId="29" fillId="0" borderId="9" xfId="0" applyNumberFormat="1" applyFont="1" applyFill="1" applyBorder="1"/>
    <xf numFmtId="3" fontId="29" fillId="0" borderId="31" xfId="0" applyNumberFormat="1" applyFont="1" applyFill="1" applyBorder="1" applyAlignment="1">
      <alignment horizontal="right"/>
    </xf>
    <xf numFmtId="3" fontId="29" fillId="0" borderId="33" xfId="0" applyNumberFormat="1" applyFont="1" applyFill="1" applyBorder="1"/>
    <xf numFmtId="3" fontId="29" fillId="0" borderId="1" xfId="0" applyNumberFormat="1" applyFont="1" applyFill="1" applyBorder="1"/>
    <xf numFmtId="3" fontId="30" fillId="0" borderId="1" xfId="0" applyNumberFormat="1" applyFont="1" applyFill="1" applyBorder="1"/>
    <xf numFmtId="3" fontId="30" fillId="0" borderId="34" xfId="0" applyNumberFormat="1" applyFont="1" applyBorder="1"/>
    <xf numFmtId="3" fontId="30" fillId="0" borderId="35" xfId="0" applyNumberFormat="1" applyFont="1" applyBorder="1" applyAlignment="1">
      <alignment horizontal="right"/>
    </xf>
    <xf numFmtId="3" fontId="3" fillId="2" borderId="36" xfId="0" applyNumberFormat="1" applyFont="1" applyFill="1" applyBorder="1"/>
    <xf numFmtId="0" fontId="0" fillId="0" borderId="3" xfId="0" applyFont="1" applyBorder="1"/>
    <xf numFmtId="0" fontId="0" fillId="0" borderId="32" xfId="0" applyFont="1" applyBorder="1"/>
    <xf numFmtId="0" fontId="0" fillId="0" borderId="9" xfId="0" applyFont="1" applyBorder="1"/>
    <xf numFmtId="0" fontId="3" fillId="3" borderId="31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right"/>
    </xf>
    <xf numFmtId="0" fontId="3" fillId="3" borderId="35" xfId="0" applyFont="1" applyFill="1" applyBorder="1" applyAlignment="1">
      <alignment horizontal="center" vertical="center"/>
    </xf>
    <xf numFmtId="3" fontId="31" fillId="0" borderId="33" xfId="0" applyNumberFormat="1" applyFont="1" applyFill="1" applyBorder="1" applyAlignment="1">
      <alignment horizontal="right"/>
    </xf>
    <xf numFmtId="3" fontId="31" fillId="0" borderId="1" xfId="0" applyNumberFormat="1" applyFont="1" applyFill="1" applyBorder="1" applyAlignment="1">
      <alignment horizontal="right"/>
    </xf>
    <xf numFmtId="3" fontId="31" fillId="0" borderId="34" xfId="0" applyNumberFormat="1" applyFont="1" applyFill="1" applyBorder="1" applyAlignment="1">
      <alignment horizontal="right"/>
    </xf>
    <xf numFmtId="3" fontId="31" fillId="0" borderId="35" xfId="0" applyNumberFormat="1" applyFont="1" applyFill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6" xfId="0" applyFont="1" applyBorder="1" applyAlignment="1">
      <alignment horizontal="left"/>
    </xf>
    <xf numFmtId="3" fontId="3" fillId="2" borderId="39" xfId="0" applyNumberFormat="1" applyFont="1" applyFill="1" applyBorder="1"/>
    <xf numFmtId="4" fontId="33" fillId="0" borderId="0" xfId="5" applyNumberFormat="1" applyFont="1" applyBorder="1" applyAlignment="1" applyProtection="1">
      <alignment horizontal="right"/>
      <protection locked="0"/>
    </xf>
    <xf numFmtId="4" fontId="33" fillId="0" borderId="0" xfId="5" applyNumberFormat="1" applyFont="1" applyBorder="1" applyAlignment="1" applyProtection="1">
      <alignment horizontal="right"/>
    </xf>
    <xf numFmtId="4" fontId="34" fillId="0" borderId="0" xfId="5" applyNumberFormat="1" applyFont="1" applyBorder="1" applyAlignment="1" applyProtection="1">
      <alignment horizontal="right"/>
      <protection locked="0"/>
    </xf>
    <xf numFmtId="4" fontId="8" fillId="0" borderId="0" xfId="0" applyNumberFormat="1" applyFont="1" applyBorder="1"/>
    <xf numFmtId="0" fontId="0" fillId="0" borderId="0" xfId="0" applyFill="1" applyBorder="1"/>
    <xf numFmtId="2" fontId="11" fillId="0" borderId="0" xfId="0" applyNumberFormat="1" applyFont="1"/>
    <xf numFmtId="3" fontId="30" fillId="0" borderId="10" xfId="0" applyNumberFormat="1" applyFont="1" applyBorder="1"/>
    <xf numFmtId="3" fontId="30" fillId="0" borderId="5" xfId="0" applyNumberFormat="1" applyFont="1" applyBorder="1"/>
    <xf numFmtId="3" fontId="30" fillId="0" borderId="13" xfId="0" applyNumberFormat="1" applyFont="1" applyBorder="1"/>
    <xf numFmtId="0" fontId="0" fillId="0" borderId="8" xfId="0" applyFont="1" applyBorder="1"/>
    <xf numFmtId="0" fontId="0" fillId="0" borderId="5" xfId="0" applyFont="1" applyBorder="1"/>
    <xf numFmtId="0" fontId="0" fillId="0" borderId="13" xfId="0" applyFont="1" applyBorder="1"/>
    <xf numFmtId="3" fontId="3" fillId="2" borderId="37" xfId="0" applyNumberFormat="1" applyFont="1" applyFill="1" applyBorder="1"/>
    <xf numFmtId="3" fontId="29" fillId="0" borderId="4" xfId="0" applyNumberFormat="1" applyFont="1" applyFill="1" applyBorder="1"/>
    <xf numFmtId="3" fontId="29" fillId="0" borderId="6" xfId="0" applyNumberFormat="1" applyFont="1" applyFill="1" applyBorder="1"/>
    <xf numFmtId="3" fontId="30" fillId="0" borderId="6" xfId="0" applyNumberFormat="1" applyFont="1" applyBorder="1"/>
    <xf numFmtId="3" fontId="30" fillId="0" borderId="11" xfId="0" applyNumberFormat="1" applyFont="1" applyBorder="1"/>
    <xf numFmtId="3" fontId="31" fillId="0" borderId="27" xfId="0" applyNumberFormat="1" applyFont="1" applyFill="1" applyBorder="1" applyAlignment="1">
      <alignment horizontal="right"/>
    </xf>
    <xf numFmtId="3" fontId="31" fillId="0" borderId="6" xfId="0" applyNumberFormat="1" applyFont="1" applyFill="1" applyBorder="1" applyAlignment="1">
      <alignment horizontal="right"/>
    </xf>
    <xf numFmtId="3" fontId="0" fillId="0" borderId="11" xfId="0" applyNumberFormat="1" applyFont="1" applyBorder="1"/>
    <xf numFmtId="3" fontId="32" fillId="2" borderId="37" xfId="0" applyNumberFormat="1" applyFont="1" applyFill="1" applyBorder="1"/>
    <xf numFmtId="2" fontId="0" fillId="0" borderId="15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2" fontId="40" fillId="0" borderId="0" xfId="0" applyNumberFormat="1" applyFont="1" applyAlignment="1">
      <alignment horizontal="right"/>
    </xf>
  </cellXfs>
  <cellStyles count="13">
    <cellStyle name="Normal" xfId="0" builtinId="0"/>
    <cellStyle name="Normal 2" xfId="4"/>
    <cellStyle name="Normal 3" xfId="11"/>
    <cellStyle name="Normal 58" xfId="1"/>
    <cellStyle name="Normalno 2" xfId="5"/>
    <cellStyle name="Normalno 3" xfId="6"/>
    <cellStyle name="Obično 2" xfId="2"/>
    <cellStyle name="Obično 2 2" xfId="7"/>
    <cellStyle name="Obično 3" xfId="3"/>
    <cellStyle name="Obično 3 2" xfId="8"/>
    <cellStyle name="Obično 3 3" xfId="12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1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7" max="7" width="10.85546875" bestFit="1" customWidth="1"/>
    <col min="8" max="8" width="11.140625" bestFit="1" customWidth="1"/>
    <col min="9" max="9" width="12.7109375" customWidth="1"/>
    <col min="10" max="10" width="11.85546875" customWidth="1"/>
    <col min="11" max="11" width="11.7109375" customWidth="1"/>
    <col min="12" max="12" width="12.7109375" customWidth="1"/>
    <col min="13" max="13" width="11.7109375" customWidth="1"/>
    <col min="14" max="15" width="9.28515625" customWidth="1"/>
    <col min="16" max="16" width="11.7109375" customWidth="1"/>
    <col min="17" max="17" width="11.28515625" customWidth="1"/>
    <col min="18" max="18" width="11.7109375" customWidth="1"/>
    <col min="19" max="19" width="12.7109375" bestFit="1" customWidth="1"/>
  </cols>
  <sheetData>
    <row r="2" spans="2:18" ht="15.75" x14ac:dyDescent="0.25">
      <c r="B2" s="117" t="s">
        <v>37</v>
      </c>
      <c r="C2" s="118"/>
      <c r="D2" s="118"/>
      <c r="E2" s="118"/>
      <c r="F2" s="119"/>
    </row>
    <row r="3" spans="2:18" ht="15.75" thickBot="1" x14ac:dyDescent="0.3">
      <c r="B3" s="8"/>
    </row>
    <row r="4" spans="2:18" x14ac:dyDescent="0.25">
      <c r="B4" s="120" t="s">
        <v>33</v>
      </c>
      <c r="C4" s="122" t="s">
        <v>29</v>
      </c>
      <c r="D4" s="123"/>
      <c r="E4" s="122" t="s">
        <v>30</v>
      </c>
      <c r="F4" s="123"/>
    </row>
    <row r="5" spans="2:18" ht="15.75" thickBot="1" x14ac:dyDescent="0.3">
      <c r="B5" s="121"/>
      <c r="C5" s="62" t="s">
        <v>0</v>
      </c>
      <c r="D5" s="63" t="s">
        <v>23</v>
      </c>
      <c r="E5" s="62" t="s">
        <v>0</v>
      </c>
      <c r="F5" s="63" t="s">
        <v>23</v>
      </c>
    </row>
    <row r="6" spans="2:18" x14ac:dyDescent="0.25">
      <c r="B6" s="47" t="s">
        <v>14</v>
      </c>
      <c r="C6" s="65">
        <v>2</v>
      </c>
      <c r="D6" s="69">
        <v>12090912.430000002</v>
      </c>
      <c r="E6" s="98">
        <v>1</v>
      </c>
      <c r="F6" s="105">
        <v>14264565.550000001</v>
      </c>
      <c r="G6" s="55"/>
      <c r="H6" s="56"/>
      <c r="I6" s="57"/>
      <c r="J6" s="57"/>
      <c r="K6" s="57"/>
      <c r="L6" s="58"/>
      <c r="M6" s="57"/>
      <c r="N6" s="57"/>
      <c r="O6" s="57"/>
      <c r="P6" s="58"/>
      <c r="Q6" s="59"/>
      <c r="R6" s="60"/>
    </row>
    <row r="7" spans="2:18" x14ac:dyDescent="0.25">
      <c r="B7" s="48" t="s">
        <v>26</v>
      </c>
      <c r="C7" s="66">
        <v>1</v>
      </c>
      <c r="D7" s="70">
        <v>16508639.939999998</v>
      </c>
      <c r="E7" s="99">
        <v>2</v>
      </c>
      <c r="F7" s="106">
        <v>13654313.689999996</v>
      </c>
      <c r="G7" s="55"/>
      <c r="H7" s="56"/>
      <c r="I7" s="57"/>
      <c r="J7" s="57"/>
      <c r="K7" s="57"/>
      <c r="L7" s="58"/>
      <c r="M7" s="57"/>
      <c r="N7" s="57"/>
      <c r="O7" s="57"/>
      <c r="P7" s="58"/>
      <c r="Q7" s="59"/>
      <c r="R7" s="60"/>
    </row>
    <row r="8" spans="2:18" x14ac:dyDescent="0.25">
      <c r="B8" s="48" t="s">
        <v>13</v>
      </c>
      <c r="C8" s="66">
        <v>3</v>
      </c>
      <c r="D8" s="70">
        <v>11640688.280000001</v>
      </c>
      <c r="E8" s="99">
        <v>3</v>
      </c>
      <c r="F8" s="106">
        <v>12448427.610000001</v>
      </c>
      <c r="G8" s="55"/>
      <c r="H8" s="56"/>
      <c r="I8" s="57"/>
      <c r="J8" s="57"/>
      <c r="K8" s="57"/>
      <c r="L8" s="58"/>
      <c r="M8" s="57"/>
      <c r="N8" s="57"/>
      <c r="O8" s="57"/>
      <c r="P8" s="58"/>
      <c r="Q8" s="59"/>
      <c r="R8" s="60"/>
    </row>
    <row r="9" spans="2:18" x14ac:dyDescent="0.25">
      <c r="B9" s="48" t="s">
        <v>25</v>
      </c>
      <c r="C9" s="66">
        <v>4</v>
      </c>
      <c r="D9" s="70">
        <v>10616765.489999998</v>
      </c>
      <c r="E9" s="99">
        <v>4</v>
      </c>
      <c r="F9" s="106">
        <v>11547632.790000001</v>
      </c>
      <c r="G9" s="55"/>
      <c r="H9" s="56"/>
      <c r="I9" s="57"/>
      <c r="J9" s="57"/>
      <c r="K9" s="57"/>
      <c r="L9" s="58"/>
      <c r="M9" s="57"/>
      <c r="N9" s="57"/>
      <c r="O9" s="57"/>
      <c r="P9" s="58"/>
      <c r="Q9" s="59"/>
      <c r="R9" s="60"/>
    </row>
    <row r="10" spans="2:18" x14ac:dyDescent="0.25">
      <c r="B10" s="48" t="s">
        <v>21</v>
      </c>
      <c r="C10" s="66">
        <v>5</v>
      </c>
      <c r="D10" s="70">
        <v>9473975.0499999989</v>
      </c>
      <c r="E10" s="99">
        <v>5</v>
      </c>
      <c r="F10" s="106">
        <v>10143018.189999994</v>
      </c>
      <c r="G10" s="55"/>
      <c r="H10" s="56"/>
      <c r="I10" s="57"/>
      <c r="J10" s="57"/>
      <c r="K10" s="57"/>
      <c r="L10" s="58"/>
      <c r="M10" s="57"/>
      <c r="N10" s="57"/>
      <c r="O10" s="57"/>
      <c r="P10" s="58"/>
      <c r="Q10" s="59"/>
      <c r="R10" s="60"/>
    </row>
    <row r="11" spans="2:18" x14ac:dyDescent="0.25">
      <c r="B11" s="48" t="s">
        <v>15</v>
      </c>
      <c r="C11" s="66">
        <v>7</v>
      </c>
      <c r="D11" s="70">
        <v>8073656.2199999997</v>
      </c>
      <c r="E11" s="99">
        <v>6</v>
      </c>
      <c r="F11" s="106">
        <v>9954744.3200000003</v>
      </c>
      <c r="G11" s="55"/>
      <c r="H11" s="56"/>
      <c r="I11" s="57"/>
      <c r="J11" s="57"/>
      <c r="K11" s="57"/>
      <c r="L11" s="58"/>
      <c r="M11" s="57"/>
      <c r="N11" s="57"/>
      <c r="O11" s="57"/>
      <c r="P11" s="58"/>
      <c r="Q11" s="59"/>
      <c r="R11" s="60"/>
    </row>
    <row r="12" spans="2:18" x14ac:dyDescent="0.25">
      <c r="B12" s="49" t="s">
        <v>27</v>
      </c>
      <c r="C12" s="66">
        <v>6</v>
      </c>
      <c r="D12" s="71">
        <v>9195597.9499999993</v>
      </c>
      <c r="E12" s="99">
        <v>7</v>
      </c>
      <c r="F12" s="106">
        <v>8741090.2899999991</v>
      </c>
      <c r="G12" s="55"/>
      <c r="H12" s="56"/>
      <c r="I12" s="57"/>
      <c r="J12" s="57"/>
      <c r="K12" s="57"/>
      <c r="L12" s="58"/>
      <c r="M12" s="57"/>
      <c r="N12" s="57"/>
      <c r="O12" s="57"/>
      <c r="P12" s="58"/>
      <c r="Q12" s="59"/>
      <c r="R12" s="60"/>
    </row>
    <row r="13" spans="2:18" x14ac:dyDescent="0.25">
      <c r="B13" s="48" t="s">
        <v>17</v>
      </c>
      <c r="C13" s="66">
        <v>9</v>
      </c>
      <c r="D13" s="70">
        <v>7062363.8700000029</v>
      </c>
      <c r="E13" s="99">
        <v>8</v>
      </c>
      <c r="F13" s="106">
        <v>7511658.4199999971</v>
      </c>
      <c r="G13" s="55"/>
      <c r="H13" s="56"/>
      <c r="I13" s="57"/>
      <c r="J13" s="57"/>
      <c r="K13" s="57"/>
      <c r="L13" s="58"/>
      <c r="M13" s="57"/>
      <c r="N13" s="57"/>
      <c r="O13" s="57"/>
      <c r="P13" s="58"/>
      <c r="Q13" s="59"/>
      <c r="R13" s="60"/>
    </row>
    <row r="14" spans="2:18" x14ac:dyDescent="0.25">
      <c r="B14" s="48" t="s">
        <v>4</v>
      </c>
      <c r="C14" s="66">
        <v>8</v>
      </c>
      <c r="D14" s="70">
        <v>7278761.6200000076</v>
      </c>
      <c r="E14" s="99">
        <v>9</v>
      </c>
      <c r="F14" s="106">
        <v>6501028.8399999738</v>
      </c>
      <c r="G14" s="55"/>
      <c r="H14" s="56"/>
      <c r="I14" s="57"/>
      <c r="J14" s="57"/>
      <c r="K14" s="57"/>
      <c r="L14" s="58"/>
      <c r="M14" s="57"/>
      <c r="N14" s="57"/>
      <c r="O14" s="57"/>
      <c r="P14" s="58"/>
      <c r="Q14" s="59"/>
      <c r="R14" s="60"/>
    </row>
    <row r="15" spans="2:18" x14ac:dyDescent="0.25">
      <c r="B15" s="48" t="s">
        <v>7</v>
      </c>
      <c r="C15" s="66">
        <v>11</v>
      </c>
      <c r="D15" s="71">
        <v>5056743.1500000004</v>
      </c>
      <c r="E15" s="99">
        <v>10</v>
      </c>
      <c r="F15" s="106">
        <v>6074905.21</v>
      </c>
      <c r="G15" s="55"/>
      <c r="H15" s="56"/>
      <c r="I15" s="57"/>
      <c r="J15" s="57"/>
      <c r="K15" s="57"/>
      <c r="L15" s="58"/>
      <c r="M15" s="57"/>
      <c r="N15" s="57"/>
      <c r="O15" s="57"/>
      <c r="P15" s="58"/>
      <c r="Q15" s="59"/>
      <c r="R15" s="60"/>
    </row>
    <row r="16" spans="2:18" x14ac:dyDescent="0.25">
      <c r="B16" s="48" t="s">
        <v>16</v>
      </c>
      <c r="C16" s="66">
        <v>10</v>
      </c>
      <c r="D16" s="70">
        <v>5161902.99</v>
      </c>
      <c r="E16" s="99">
        <v>11</v>
      </c>
      <c r="F16" s="106">
        <v>5532850.1500000004</v>
      </c>
      <c r="G16" s="55"/>
      <c r="H16" s="56"/>
      <c r="I16" s="57"/>
      <c r="J16" s="57"/>
      <c r="K16" s="57"/>
      <c r="L16" s="58"/>
      <c r="M16" s="57"/>
      <c r="N16" s="57"/>
      <c r="O16" s="57"/>
      <c r="P16" s="58"/>
      <c r="Q16" s="59"/>
      <c r="R16" s="60"/>
    </row>
    <row r="17" spans="2:18" x14ac:dyDescent="0.25">
      <c r="B17" s="48" t="s">
        <v>6</v>
      </c>
      <c r="C17" s="66">
        <v>14</v>
      </c>
      <c r="D17" s="71">
        <v>3558796.84</v>
      </c>
      <c r="E17" s="99">
        <v>12</v>
      </c>
      <c r="F17" s="106">
        <v>4822234.6500000004</v>
      </c>
    </row>
    <row r="18" spans="2:18" x14ac:dyDescent="0.25">
      <c r="B18" s="48" t="s">
        <v>19</v>
      </c>
      <c r="C18" s="66">
        <v>13</v>
      </c>
      <c r="D18" s="70">
        <v>3610534.1099999095</v>
      </c>
      <c r="E18" s="99">
        <v>13</v>
      </c>
      <c r="F18" s="106">
        <v>4563586.459999999</v>
      </c>
    </row>
    <row r="19" spans="2:18" x14ac:dyDescent="0.25">
      <c r="B19" s="48" t="s">
        <v>18</v>
      </c>
      <c r="C19" s="66">
        <v>12</v>
      </c>
      <c r="D19" s="70">
        <v>3798482.8400000003</v>
      </c>
      <c r="E19" s="99">
        <v>14</v>
      </c>
      <c r="F19" s="106">
        <v>4398692.95</v>
      </c>
      <c r="G19" s="55"/>
      <c r="H19" s="56"/>
      <c r="I19" s="57"/>
      <c r="J19" s="57"/>
      <c r="K19" s="57"/>
      <c r="L19" s="58"/>
      <c r="M19" s="57"/>
      <c r="N19" s="57"/>
      <c r="O19" s="57"/>
      <c r="P19" s="58"/>
      <c r="Q19" s="59"/>
      <c r="R19" s="60"/>
    </row>
    <row r="20" spans="2:18" x14ac:dyDescent="0.25">
      <c r="B20" s="48" t="s">
        <v>8</v>
      </c>
      <c r="C20" s="66">
        <v>16</v>
      </c>
      <c r="D20" s="71">
        <v>3222374.62</v>
      </c>
      <c r="E20" s="99">
        <v>15</v>
      </c>
      <c r="F20" s="106">
        <v>3399859.75</v>
      </c>
    </row>
    <row r="21" spans="2:18" x14ac:dyDescent="0.25">
      <c r="B21" s="48" t="s">
        <v>10</v>
      </c>
      <c r="C21" s="66">
        <v>17</v>
      </c>
      <c r="D21" s="71">
        <v>3125707.23</v>
      </c>
      <c r="E21" s="99">
        <v>16</v>
      </c>
      <c r="F21" s="106">
        <v>3367581.2</v>
      </c>
      <c r="J21" s="14"/>
    </row>
    <row r="22" spans="2:18" x14ac:dyDescent="0.25">
      <c r="B22" s="48" t="s">
        <v>24</v>
      </c>
      <c r="C22" s="66">
        <v>15</v>
      </c>
      <c r="D22" s="71">
        <v>3237549.2800000003</v>
      </c>
      <c r="E22" s="99">
        <v>17</v>
      </c>
      <c r="F22" s="106">
        <v>3356978.33</v>
      </c>
    </row>
    <row r="23" spans="2:18" x14ac:dyDescent="0.25">
      <c r="B23" s="48" t="s">
        <v>20</v>
      </c>
      <c r="C23" s="66">
        <v>18</v>
      </c>
      <c r="D23" s="70">
        <v>2736321.54</v>
      </c>
      <c r="E23" s="99">
        <v>18</v>
      </c>
      <c r="F23" s="106">
        <v>3015612.18</v>
      </c>
      <c r="J23" s="14"/>
    </row>
    <row r="24" spans="2:18" x14ac:dyDescent="0.25">
      <c r="B24" s="48" t="s">
        <v>22</v>
      </c>
      <c r="C24" s="66">
        <v>22</v>
      </c>
      <c r="D24" s="71">
        <v>1876616.1</v>
      </c>
      <c r="E24" s="99">
        <v>19</v>
      </c>
      <c r="F24" s="106">
        <v>2661223.41</v>
      </c>
    </row>
    <row r="25" spans="2:18" x14ac:dyDescent="0.25">
      <c r="B25" s="48" t="s">
        <v>9</v>
      </c>
      <c r="C25" s="66">
        <v>19</v>
      </c>
      <c r="D25" s="71">
        <v>2578253.11</v>
      </c>
      <c r="E25" s="99">
        <v>20</v>
      </c>
      <c r="F25" s="106">
        <v>2474505.52</v>
      </c>
      <c r="J25" s="15"/>
    </row>
    <row r="26" spans="2:18" x14ac:dyDescent="0.25">
      <c r="B26" s="48" t="s">
        <v>11</v>
      </c>
      <c r="C26" s="66">
        <v>20</v>
      </c>
      <c r="D26" s="71">
        <v>2265557.7599999998</v>
      </c>
      <c r="E26" s="99">
        <v>21</v>
      </c>
      <c r="F26" s="106">
        <v>2015853.29</v>
      </c>
    </row>
    <row r="27" spans="2:18" x14ac:dyDescent="0.25">
      <c r="B27" s="48" t="s">
        <v>12</v>
      </c>
      <c r="C27" s="66">
        <v>23</v>
      </c>
      <c r="D27" s="71">
        <v>1576262.83</v>
      </c>
      <c r="E27" s="99">
        <v>22</v>
      </c>
      <c r="F27" s="106">
        <v>1933494.9550000001</v>
      </c>
    </row>
    <row r="28" spans="2:18" x14ac:dyDescent="0.25">
      <c r="B28" s="50" t="s">
        <v>28</v>
      </c>
      <c r="C28" s="67">
        <v>24</v>
      </c>
      <c r="D28" s="72">
        <v>1108658.6200000001</v>
      </c>
      <c r="E28" s="99">
        <v>23</v>
      </c>
      <c r="F28" s="107">
        <v>1742085.88</v>
      </c>
    </row>
    <row r="29" spans="2:18" x14ac:dyDescent="0.25">
      <c r="B29" s="48" t="s">
        <v>5</v>
      </c>
      <c r="C29" s="66">
        <v>21</v>
      </c>
      <c r="D29" s="71">
        <v>1905897.34</v>
      </c>
      <c r="E29" s="99">
        <v>24</v>
      </c>
      <c r="F29" s="106">
        <v>1739384.46</v>
      </c>
    </row>
    <row r="30" spans="2:18" ht="15.75" thickBot="1" x14ac:dyDescent="0.3">
      <c r="B30" s="64" t="s">
        <v>31</v>
      </c>
      <c r="C30" s="68" t="s">
        <v>32</v>
      </c>
      <c r="D30" s="73" t="s">
        <v>32</v>
      </c>
      <c r="E30" s="100">
        <v>25</v>
      </c>
      <c r="F30" s="108">
        <v>526418.69999999995</v>
      </c>
    </row>
    <row r="31" spans="2:18" ht="15.75" thickBot="1" x14ac:dyDescent="0.3">
      <c r="B31" s="46" t="s">
        <v>3</v>
      </c>
      <c r="C31" s="21"/>
      <c r="D31" s="26">
        <f>SUM(D6:D30)</f>
        <v>136761019.20999995</v>
      </c>
      <c r="E31" s="74"/>
      <c r="F31" s="104">
        <f>SUM(F6:F30)-0.03</f>
        <v>146391746.76499996</v>
      </c>
      <c r="H31" s="14"/>
    </row>
    <row r="32" spans="2:18" x14ac:dyDescent="0.25">
      <c r="H32" s="14"/>
    </row>
    <row r="33" spans="2:13" x14ac:dyDescent="0.25">
      <c r="B33" s="8" t="s">
        <v>34</v>
      </c>
      <c r="F33" s="45"/>
    </row>
    <row r="34" spans="2:13" x14ac:dyDescent="0.25">
      <c r="B34" s="8"/>
      <c r="F34" s="11"/>
      <c r="G34" s="9"/>
    </row>
    <row r="35" spans="2:13" x14ac:dyDescent="0.25">
      <c r="B35" s="8" t="s">
        <v>35</v>
      </c>
    </row>
    <row r="37" spans="2:13" x14ac:dyDescent="0.25">
      <c r="B37" s="12" t="s">
        <v>36</v>
      </c>
    </row>
    <row r="38" spans="2:13" x14ac:dyDescent="0.25">
      <c r="B38" s="44"/>
    </row>
    <row r="39" spans="2:13" x14ac:dyDescent="0.25">
      <c r="B39" s="44"/>
      <c r="C39" s="36"/>
      <c r="D39" s="36"/>
      <c r="E39" s="36"/>
      <c r="F39" s="37"/>
      <c r="G39" s="36"/>
      <c r="H39" s="36"/>
      <c r="I39" s="36"/>
      <c r="J39" s="37"/>
      <c r="K39" s="38"/>
      <c r="L39" s="39"/>
      <c r="M39" s="40"/>
    </row>
    <row r="40" spans="2:13" x14ac:dyDescent="0.25">
      <c r="B40" s="44"/>
      <c r="C40" s="36"/>
      <c r="D40" s="36"/>
      <c r="E40" s="36"/>
      <c r="F40" s="37"/>
      <c r="G40" s="36"/>
      <c r="H40" s="36"/>
      <c r="I40" s="36"/>
      <c r="J40" s="37"/>
      <c r="K40" s="38"/>
      <c r="L40" s="39"/>
      <c r="M40" s="40"/>
    </row>
    <row r="41" spans="2:13" x14ac:dyDescent="0.25">
      <c r="B41" s="41"/>
      <c r="C41" s="36"/>
      <c r="D41" s="36"/>
      <c r="E41" s="36"/>
      <c r="F41" s="37"/>
      <c r="G41" s="36"/>
      <c r="H41" s="36"/>
      <c r="I41" s="36"/>
      <c r="J41" s="37"/>
      <c r="K41" s="38"/>
      <c r="L41" s="39"/>
      <c r="M41" s="40"/>
    </row>
    <row r="42" spans="2:13" x14ac:dyDescent="0.25">
      <c r="B42" s="41"/>
      <c r="C42" s="36"/>
      <c r="D42" s="36"/>
      <c r="E42" s="36"/>
      <c r="F42" s="37"/>
      <c r="G42" s="36"/>
      <c r="H42" s="36"/>
      <c r="I42" s="36"/>
      <c r="J42" s="37"/>
      <c r="K42" s="38"/>
      <c r="L42" s="39"/>
      <c r="M42" s="40"/>
    </row>
    <row r="43" spans="2:13" x14ac:dyDescent="0.25">
      <c r="B43" s="41"/>
      <c r="C43" s="36"/>
      <c r="D43" s="36"/>
      <c r="E43" s="36"/>
      <c r="F43" s="37"/>
      <c r="G43" s="36"/>
      <c r="H43" s="36"/>
      <c r="I43" s="36"/>
      <c r="J43" s="37"/>
      <c r="K43" s="38"/>
      <c r="L43" s="39"/>
      <c r="M43" s="40"/>
    </row>
    <row r="44" spans="2:13" x14ac:dyDescent="0.25">
      <c r="B44" s="41"/>
      <c r="C44" s="36"/>
      <c r="D44" s="36"/>
      <c r="E44" s="36"/>
      <c r="F44" s="37"/>
      <c r="G44" s="36"/>
      <c r="H44" s="36"/>
      <c r="I44" s="36"/>
      <c r="J44" s="37"/>
      <c r="K44" s="38"/>
      <c r="L44" s="39"/>
      <c r="M44" s="40"/>
    </row>
    <row r="45" spans="2:13" x14ac:dyDescent="0.25">
      <c r="B45" s="41"/>
      <c r="C45" s="36"/>
      <c r="D45" s="36"/>
      <c r="E45" s="36"/>
      <c r="F45" s="37"/>
      <c r="G45" s="36"/>
      <c r="H45" s="36"/>
      <c r="I45" s="36"/>
      <c r="J45" s="37"/>
      <c r="K45" s="38"/>
      <c r="L45" s="39"/>
      <c r="M45" s="40"/>
    </row>
    <row r="46" spans="2:13" x14ac:dyDescent="0.25">
      <c r="B46" s="41"/>
      <c r="C46" s="36"/>
      <c r="D46" s="36"/>
      <c r="E46" s="36"/>
      <c r="F46" s="37"/>
      <c r="G46" s="36"/>
      <c r="H46" s="36"/>
      <c r="I46" s="36"/>
      <c r="J46" s="37"/>
      <c r="K46" s="38"/>
      <c r="L46" s="39"/>
      <c r="M46" s="40"/>
    </row>
    <row r="47" spans="2:13" x14ac:dyDescent="0.25">
      <c r="B47" s="41"/>
      <c r="C47" s="36"/>
      <c r="D47" s="36"/>
      <c r="E47" s="36"/>
      <c r="F47" s="37"/>
      <c r="G47" s="36"/>
      <c r="H47" s="36"/>
      <c r="I47" s="36"/>
      <c r="J47" s="37"/>
      <c r="K47" s="38"/>
      <c r="L47" s="39"/>
      <c r="M47" s="40"/>
    </row>
    <row r="48" spans="2:13" x14ac:dyDescent="0.25">
      <c r="B48" s="41"/>
      <c r="C48" s="36"/>
      <c r="D48" s="36"/>
      <c r="E48" s="36"/>
      <c r="F48" s="37"/>
      <c r="G48" s="36"/>
      <c r="H48" s="36"/>
      <c r="I48" s="36"/>
      <c r="J48" s="37"/>
      <c r="K48" s="38"/>
      <c r="L48" s="39"/>
      <c r="M48" s="40"/>
    </row>
    <row r="49" spans="2:13" x14ac:dyDescent="0.25">
      <c r="B49" s="41"/>
      <c r="C49" s="36"/>
      <c r="D49" s="36"/>
      <c r="E49" s="36"/>
      <c r="F49" s="37"/>
      <c r="G49" s="36"/>
      <c r="H49" s="36"/>
      <c r="I49" s="36"/>
      <c r="J49" s="37"/>
      <c r="K49" s="38"/>
      <c r="L49" s="39"/>
      <c r="M49" s="40"/>
    </row>
    <row r="50" spans="2:13" x14ac:dyDescent="0.25">
      <c r="B50" s="41"/>
      <c r="C50" s="36"/>
      <c r="D50" s="36"/>
      <c r="E50" s="36"/>
      <c r="F50" s="37"/>
      <c r="G50" s="36"/>
      <c r="H50" s="36"/>
      <c r="I50" s="36"/>
      <c r="J50" s="37"/>
      <c r="K50" s="38"/>
      <c r="L50" s="39"/>
      <c r="M50" s="40"/>
    </row>
    <row r="51" spans="2:1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5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31.03.2016.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6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1.710937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hidden="1" customWidth="1"/>
    <col min="10" max="10" width="11.5703125" hidden="1" customWidth="1"/>
    <col min="11" max="11" width="10.140625" hidden="1" customWidth="1"/>
    <col min="12" max="12" width="11.7109375" hidden="1" customWidth="1"/>
    <col min="13" max="13" width="10.140625" hidden="1" customWidth="1"/>
    <col min="14" max="15" width="9.28515625" hidden="1" customWidth="1"/>
    <col min="16" max="16" width="10.140625" hidden="1" customWidth="1"/>
    <col min="17" max="17" width="11.7109375" hidden="1" customWidth="1"/>
    <col min="18" max="18" width="11.28515625" hidden="1" customWidth="1"/>
    <col min="19" max="19" width="9.85546875" hidden="1" customWidth="1"/>
    <col min="20" max="20" width="11.7109375" hidden="1" customWidth="1"/>
    <col min="21" max="21" width="12.7109375" bestFit="1" customWidth="1"/>
    <col min="22" max="22" width="11.7109375" bestFit="1" customWidth="1"/>
    <col min="23" max="24" width="10.140625" bestFit="1" customWidth="1"/>
    <col min="25" max="25" width="11.7109375" bestFit="1" customWidth="1"/>
    <col min="26" max="26" width="10.140625" bestFit="1" customWidth="1"/>
    <col min="27" max="28" width="9.28515625" bestFit="1" customWidth="1"/>
    <col min="29" max="29" width="10.140625" bestFit="1" customWidth="1"/>
    <col min="30" max="30" width="11.7109375" bestFit="1" customWidth="1"/>
    <col min="31" max="31" width="10.140625" bestFit="1" customWidth="1"/>
    <col min="32" max="32" width="11.7109375" bestFit="1" customWidth="1"/>
  </cols>
  <sheetData>
    <row r="2" spans="2:32" ht="15.75" customHeight="1" x14ac:dyDescent="0.25">
      <c r="B2" s="124" t="s">
        <v>38</v>
      </c>
      <c r="C2" s="125"/>
      <c r="D2" s="125"/>
      <c r="E2" s="125"/>
      <c r="F2" s="126"/>
    </row>
    <row r="3" spans="2:32" ht="15.75" thickBot="1" x14ac:dyDescent="0.3">
      <c r="B3" s="8"/>
    </row>
    <row r="4" spans="2:32" ht="15" customHeight="1" x14ac:dyDescent="0.25">
      <c r="B4" s="120" t="s">
        <v>33</v>
      </c>
      <c r="C4" s="127" t="s">
        <v>29</v>
      </c>
      <c r="D4" s="128"/>
      <c r="E4" s="122" t="s">
        <v>30</v>
      </c>
      <c r="F4" s="123"/>
      <c r="I4" s="3"/>
    </row>
    <row r="5" spans="2:32" ht="15.75" thickBot="1" x14ac:dyDescent="0.3">
      <c r="B5" s="121"/>
      <c r="C5" s="78" t="s">
        <v>0</v>
      </c>
      <c r="D5" s="80" t="s">
        <v>2</v>
      </c>
      <c r="E5" s="62" t="s">
        <v>0</v>
      </c>
      <c r="F5" s="63" t="s">
        <v>2</v>
      </c>
      <c r="H5" s="51"/>
      <c r="I5" s="5"/>
    </row>
    <row r="6" spans="2:32" x14ac:dyDescent="0.25">
      <c r="B6" s="61" t="s">
        <v>14</v>
      </c>
      <c r="C6" s="76">
        <v>7</v>
      </c>
      <c r="D6" s="81">
        <v>3947312.47</v>
      </c>
      <c r="E6" s="101">
        <v>1</v>
      </c>
      <c r="F6" s="109">
        <v>5800231.8100000005</v>
      </c>
      <c r="H6" s="52"/>
      <c r="I6" s="92"/>
      <c r="J6" s="92"/>
      <c r="K6" s="92"/>
      <c r="L6" s="93"/>
      <c r="M6" s="92"/>
      <c r="N6" s="92"/>
      <c r="O6" s="92"/>
      <c r="P6" s="93"/>
      <c r="Q6" s="3"/>
      <c r="R6" s="3"/>
      <c r="S6" s="3"/>
      <c r="T6" s="3"/>
      <c r="U6" s="41"/>
      <c r="V6" s="36"/>
      <c r="W6" s="36"/>
      <c r="X6" s="36"/>
      <c r="Y6" s="37"/>
      <c r="Z6" s="36"/>
      <c r="AA6" s="36"/>
      <c r="AB6" s="36"/>
      <c r="AC6" s="37"/>
      <c r="AD6" s="94"/>
      <c r="AE6" s="94"/>
      <c r="AF6" s="95"/>
    </row>
    <row r="7" spans="2:32" x14ac:dyDescent="0.25">
      <c r="B7" s="48" t="s">
        <v>13</v>
      </c>
      <c r="C7" s="75">
        <v>5</v>
      </c>
      <c r="D7" s="82">
        <v>4932211.05</v>
      </c>
      <c r="E7" s="102">
        <v>2</v>
      </c>
      <c r="F7" s="110">
        <v>5408307.1749999998</v>
      </c>
      <c r="H7" s="52"/>
      <c r="I7" s="92"/>
      <c r="J7" s="92"/>
      <c r="K7" s="92"/>
      <c r="L7" s="93"/>
      <c r="M7" s="92"/>
      <c r="N7" s="92"/>
      <c r="O7" s="92"/>
      <c r="P7" s="93"/>
      <c r="Q7" s="3"/>
      <c r="R7" s="3"/>
      <c r="S7" s="3"/>
      <c r="T7" s="3"/>
      <c r="U7" s="41"/>
      <c r="V7" s="36"/>
      <c r="W7" s="36"/>
      <c r="X7" s="36"/>
      <c r="Y7" s="37"/>
      <c r="Z7" s="36"/>
      <c r="AA7" s="36"/>
      <c r="AB7" s="36"/>
      <c r="AC7" s="37"/>
      <c r="AD7" s="94"/>
      <c r="AE7" s="94"/>
      <c r="AF7" s="95"/>
    </row>
    <row r="8" spans="2:32" x14ac:dyDescent="0.25">
      <c r="B8" s="48" t="s">
        <v>25</v>
      </c>
      <c r="C8" s="75">
        <v>3</v>
      </c>
      <c r="D8" s="82">
        <v>5742072.6000000006</v>
      </c>
      <c r="E8" s="102">
        <v>3</v>
      </c>
      <c r="F8" s="110">
        <v>4901555.8800000008</v>
      </c>
      <c r="H8" s="52"/>
      <c r="I8" s="92"/>
      <c r="J8" s="92"/>
      <c r="K8" s="92"/>
      <c r="L8" s="93"/>
      <c r="M8" s="92"/>
      <c r="N8" s="92"/>
      <c r="O8" s="92"/>
      <c r="P8" s="93"/>
      <c r="Q8" s="3"/>
      <c r="R8" s="3"/>
      <c r="S8" s="3"/>
      <c r="T8" s="3"/>
      <c r="U8" s="41"/>
      <c r="V8" s="36"/>
      <c r="W8" s="36"/>
      <c r="X8" s="36"/>
      <c r="Y8" s="37"/>
      <c r="Z8" s="36"/>
      <c r="AA8" s="36"/>
      <c r="AB8" s="36"/>
      <c r="AC8" s="37"/>
      <c r="AD8" s="94"/>
      <c r="AE8" s="94"/>
      <c r="AF8" s="95"/>
    </row>
    <row r="9" spans="2:32" x14ac:dyDescent="0.25">
      <c r="B9" s="48" t="s">
        <v>26</v>
      </c>
      <c r="C9" s="75">
        <v>2</v>
      </c>
      <c r="D9" s="82">
        <v>6530596.9299999997</v>
      </c>
      <c r="E9" s="102">
        <v>4</v>
      </c>
      <c r="F9" s="110">
        <v>3968347.66</v>
      </c>
      <c r="H9" s="52"/>
      <c r="I9" s="92"/>
      <c r="J9" s="92"/>
      <c r="K9" s="92"/>
      <c r="L9" s="93"/>
      <c r="M9" s="92"/>
      <c r="N9" s="92"/>
      <c r="O9" s="92"/>
      <c r="P9" s="93"/>
      <c r="Q9" s="3"/>
      <c r="R9" s="3"/>
      <c r="S9" s="3"/>
      <c r="T9" s="3"/>
      <c r="U9" s="41"/>
      <c r="V9" s="36"/>
      <c r="W9" s="36"/>
      <c r="X9" s="36"/>
      <c r="Y9" s="37"/>
      <c r="Z9" s="36"/>
      <c r="AA9" s="36"/>
      <c r="AB9" s="36"/>
      <c r="AC9" s="37"/>
      <c r="AD9" s="94"/>
      <c r="AE9" s="94"/>
      <c r="AF9" s="95"/>
    </row>
    <row r="10" spans="2:32" x14ac:dyDescent="0.25">
      <c r="B10" s="48" t="s">
        <v>17</v>
      </c>
      <c r="C10" s="75">
        <v>8</v>
      </c>
      <c r="D10" s="82">
        <v>3344765.32</v>
      </c>
      <c r="E10" s="102">
        <v>5</v>
      </c>
      <c r="F10" s="110">
        <v>3832331.4200000037</v>
      </c>
      <c r="H10" s="52"/>
      <c r="I10" s="92"/>
      <c r="J10" s="92"/>
      <c r="K10" s="92"/>
      <c r="L10" s="93"/>
      <c r="M10" s="92"/>
      <c r="N10" s="92"/>
      <c r="O10" s="92"/>
      <c r="P10" s="93"/>
      <c r="Q10" s="3"/>
      <c r="R10" s="3"/>
      <c r="S10" s="3"/>
      <c r="T10" s="3"/>
      <c r="U10" s="41"/>
      <c r="V10" s="36"/>
      <c r="W10" s="36"/>
      <c r="X10" s="36"/>
      <c r="Y10" s="37"/>
      <c r="Z10" s="36"/>
      <c r="AA10" s="36"/>
      <c r="AB10" s="36"/>
      <c r="AC10" s="37"/>
      <c r="AD10" s="94"/>
      <c r="AE10" s="94"/>
      <c r="AF10" s="95"/>
    </row>
    <row r="11" spans="2:32" x14ac:dyDescent="0.25">
      <c r="B11" s="48" t="s">
        <v>15</v>
      </c>
      <c r="C11" s="75">
        <v>6</v>
      </c>
      <c r="D11" s="82">
        <v>4170293.2799999993</v>
      </c>
      <c r="E11" s="102">
        <v>6</v>
      </c>
      <c r="F11" s="110">
        <v>3493107.13</v>
      </c>
      <c r="H11" s="52"/>
      <c r="I11" s="92"/>
      <c r="J11" s="92"/>
      <c r="K11" s="92"/>
      <c r="L11" s="93"/>
      <c r="M11" s="92"/>
      <c r="N11" s="92"/>
      <c r="O11" s="92"/>
      <c r="P11" s="93"/>
      <c r="Q11" s="3"/>
      <c r="R11" s="3"/>
      <c r="S11" s="3"/>
      <c r="T11" s="3"/>
      <c r="U11" s="41"/>
      <c r="V11" s="36"/>
      <c r="W11" s="36"/>
      <c r="X11" s="36"/>
      <c r="Y11" s="37"/>
      <c r="Z11" s="36"/>
      <c r="AA11" s="36"/>
      <c r="AB11" s="36"/>
      <c r="AC11" s="37"/>
      <c r="AD11" s="94"/>
      <c r="AE11" s="94"/>
      <c r="AF11" s="95"/>
    </row>
    <row r="12" spans="2:32" x14ac:dyDescent="0.25">
      <c r="B12" s="48" t="s">
        <v>21</v>
      </c>
      <c r="C12" s="75">
        <v>4</v>
      </c>
      <c r="D12" s="82">
        <v>5709632.3900000006</v>
      </c>
      <c r="E12" s="102">
        <v>7</v>
      </c>
      <c r="F12" s="110">
        <v>3163565.6900000004</v>
      </c>
      <c r="H12" s="52"/>
      <c r="I12" s="92"/>
      <c r="J12" s="92"/>
      <c r="K12" s="92"/>
      <c r="L12" s="93"/>
      <c r="M12" s="92"/>
      <c r="N12" s="92"/>
      <c r="O12" s="92"/>
      <c r="P12" s="93"/>
      <c r="Q12" s="3"/>
      <c r="R12" s="3"/>
      <c r="S12" s="3"/>
      <c r="T12" s="3"/>
      <c r="U12" s="41"/>
      <c r="V12" s="36"/>
      <c r="W12" s="36"/>
      <c r="X12" s="36"/>
      <c r="Y12" s="37"/>
      <c r="Z12" s="36"/>
      <c r="AA12" s="36"/>
      <c r="AB12" s="36"/>
      <c r="AC12" s="37"/>
      <c r="AD12" s="94"/>
      <c r="AE12" s="94"/>
      <c r="AF12" s="95"/>
    </row>
    <row r="13" spans="2:32" x14ac:dyDescent="0.25">
      <c r="B13" s="48" t="s">
        <v>16</v>
      </c>
      <c r="C13" s="76">
        <v>9</v>
      </c>
      <c r="D13" s="82">
        <v>2248209.3299999996</v>
      </c>
      <c r="E13" s="102">
        <v>8</v>
      </c>
      <c r="F13" s="110">
        <v>2617936.5400000005</v>
      </c>
      <c r="H13" s="52"/>
      <c r="I13" s="92"/>
      <c r="J13" s="92"/>
      <c r="K13" s="92"/>
      <c r="L13" s="93"/>
      <c r="M13" s="92"/>
      <c r="N13" s="92"/>
      <c r="O13" s="92"/>
      <c r="P13" s="93"/>
      <c r="Q13" s="3"/>
      <c r="R13" s="3"/>
      <c r="S13" s="3"/>
      <c r="T13" s="3"/>
      <c r="U13" s="52"/>
      <c r="V13" s="36"/>
      <c r="W13" s="36"/>
      <c r="X13" s="36"/>
      <c r="Y13" s="37"/>
      <c r="Z13" s="36"/>
      <c r="AA13" s="36"/>
      <c r="AB13" s="36"/>
      <c r="AC13" s="37"/>
      <c r="AD13" s="94"/>
      <c r="AE13" s="94"/>
      <c r="AF13" s="95"/>
    </row>
    <row r="14" spans="2:32" x14ac:dyDescent="0.25">
      <c r="B14" s="49" t="s">
        <v>27</v>
      </c>
      <c r="C14" s="75">
        <v>1</v>
      </c>
      <c r="D14" s="82">
        <v>23065130.279999997</v>
      </c>
      <c r="E14" s="102">
        <v>9</v>
      </c>
      <c r="F14" s="110">
        <v>2392650.88</v>
      </c>
      <c r="H14" s="52"/>
      <c r="I14" s="92"/>
      <c r="J14" s="92"/>
      <c r="K14" s="92"/>
      <c r="L14" s="93"/>
      <c r="M14" s="92"/>
      <c r="N14" s="92"/>
      <c r="O14" s="92"/>
      <c r="P14" s="93"/>
      <c r="Q14" s="3"/>
      <c r="R14" s="3"/>
      <c r="S14" s="3"/>
      <c r="T14" s="3"/>
      <c r="U14" s="52"/>
      <c r="V14" s="36"/>
      <c r="W14" s="36"/>
      <c r="X14" s="36"/>
      <c r="Y14" s="37"/>
      <c r="Z14" s="36"/>
      <c r="AA14" s="36"/>
      <c r="AB14" s="36"/>
      <c r="AC14" s="37"/>
      <c r="AD14" s="94"/>
      <c r="AE14" s="94"/>
      <c r="AF14" s="95"/>
    </row>
    <row r="15" spans="2:32" x14ac:dyDescent="0.25">
      <c r="B15" s="48" t="s">
        <v>6</v>
      </c>
      <c r="C15" s="76">
        <v>15</v>
      </c>
      <c r="D15" s="82">
        <v>1151213.94</v>
      </c>
      <c r="E15" s="102">
        <v>10</v>
      </c>
      <c r="F15" s="110">
        <v>2217940.39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9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2:32" x14ac:dyDescent="0.25">
      <c r="B16" s="48" t="s">
        <v>19</v>
      </c>
      <c r="C16" s="76">
        <v>11</v>
      </c>
      <c r="D16" s="82">
        <v>1409125.66</v>
      </c>
      <c r="E16" s="102">
        <v>11</v>
      </c>
      <c r="F16" s="110">
        <v>1977692.75</v>
      </c>
      <c r="H16" s="52"/>
      <c r="I16" s="92"/>
      <c r="J16" s="92"/>
      <c r="K16" s="92"/>
      <c r="L16" s="93"/>
      <c r="M16" s="92"/>
      <c r="N16" s="92"/>
      <c r="O16" s="92"/>
      <c r="P16" s="93"/>
      <c r="Q16" s="3"/>
      <c r="R16" s="3"/>
      <c r="S16" s="3"/>
      <c r="T16" s="3"/>
      <c r="U16" s="41"/>
      <c r="V16" s="36"/>
      <c r="W16" s="36"/>
      <c r="X16" s="36"/>
      <c r="Y16" s="37"/>
      <c r="Z16" s="36"/>
      <c r="AA16" s="36"/>
      <c r="AB16" s="36"/>
      <c r="AC16" s="37"/>
      <c r="AD16" s="94"/>
      <c r="AE16" s="94"/>
      <c r="AF16" s="95"/>
    </row>
    <row r="17" spans="2:32" x14ac:dyDescent="0.25">
      <c r="B17" s="48" t="s">
        <v>10</v>
      </c>
      <c r="C17" s="75">
        <v>14</v>
      </c>
      <c r="D17" s="82">
        <v>1175516.19</v>
      </c>
      <c r="E17" s="102">
        <v>12</v>
      </c>
      <c r="F17" s="110">
        <v>1764522.97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2:32" x14ac:dyDescent="0.25">
      <c r="B18" s="48" t="s">
        <v>7</v>
      </c>
      <c r="C18" s="75">
        <v>10</v>
      </c>
      <c r="D18" s="82">
        <v>1651099.42</v>
      </c>
      <c r="E18" s="102">
        <v>13</v>
      </c>
      <c r="F18" s="110">
        <v>1682480.3199999998</v>
      </c>
      <c r="H18" s="52"/>
      <c r="I18" s="92"/>
      <c r="J18" s="92"/>
      <c r="K18" s="92"/>
      <c r="L18" s="93"/>
      <c r="M18" s="92"/>
      <c r="N18" s="92"/>
      <c r="O18" s="92"/>
      <c r="P18" s="93"/>
      <c r="Q18" s="3"/>
      <c r="R18" s="3"/>
      <c r="S18" s="3"/>
      <c r="T18" s="3"/>
      <c r="U18" s="41"/>
      <c r="V18" s="36"/>
      <c r="W18" s="36"/>
      <c r="X18" s="36"/>
      <c r="Y18" s="37"/>
      <c r="Z18" s="36"/>
      <c r="AA18" s="36"/>
      <c r="AB18" s="36"/>
      <c r="AC18" s="37"/>
      <c r="AD18" s="94"/>
      <c r="AE18" s="94"/>
      <c r="AF18" s="95"/>
    </row>
    <row r="19" spans="2:32" x14ac:dyDescent="0.25">
      <c r="B19" s="48" t="s">
        <v>20</v>
      </c>
      <c r="C19" s="75">
        <v>16</v>
      </c>
      <c r="D19" s="82">
        <v>1035146.16</v>
      </c>
      <c r="E19" s="102">
        <v>14</v>
      </c>
      <c r="F19" s="110">
        <v>1526487.36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x14ac:dyDescent="0.25">
      <c r="B20" s="48" t="s">
        <v>18</v>
      </c>
      <c r="C20" s="75">
        <v>12</v>
      </c>
      <c r="D20" s="82">
        <v>1317345.5</v>
      </c>
      <c r="E20" s="102">
        <v>15</v>
      </c>
      <c r="F20" s="110">
        <v>1517407.79</v>
      </c>
      <c r="H20" s="52"/>
      <c r="I20" s="92"/>
      <c r="J20" s="92"/>
      <c r="K20" s="92"/>
      <c r="L20" s="93"/>
      <c r="M20" s="92"/>
      <c r="N20" s="92"/>
      <c r="O20" s="92"/>
      <c r="P20" s="93"/>
      <c r="Q20" s="3"/>
      <c r="R20" s="3"/>
      <c r="S20" s="3"/>
      <c r="T20" s="3"/>
      <c r="U20" s="41"/>
      <c r="V20" s="36"/>
      <c r="W20" s="36"/>
      <c r="X20" s="36"/>
      <c r="Y20" s="37"/>
      <c r="Z20" s="36"/>
      <c r="AA20" s="36"/>
      <c r="AB20" s="36"/>
      <c r="AC20" s="37"/>
      <c r="AD20" s="94"/>
      <c r="AE20" s="94"/>
      <c r="AF20" s="95"/>
    </row>
    <row r="21" spans="2:32" x14ac:dyDescent="0.25">
      <c r="B21" s="48" t="s">
        <v>24</v>
      </c>
      <c r="C21" s="76">
        <v>13</v>
      </c>
      <c r="D21" s="82">
        <v>1264242.1199999999</v>
      </c>
      <c r="E21" s="102">
        <v>16</v>
      </c>
      <c r="F21" s="110">
        <v>1150079.71</v>
      </c>
    </row>
    <row r="22" spans="2:32" x14ac:dyDescent="0.25">
      <c r="B22" s="48" t="s">
        <v>4</v>
      </c>
      <c r="C22" s="76">
        <v>19</v>
      </c>
      <c r="D22" s="82">
        <v>774887.6</v>
      </c>
      <c r="E22" s="102">
        <v>17</v>
      </c>
      <c r="F22" s="110">
        <v>1417577.3599999999</v>
      </c>
      <c r="I22" s="14"/>
    </row>
    <row r="23" spans="2:32" x14ac:dyDescent="0.25">
      <c r="B23" s="48" t="s">
        <v>8</v>
      </c>
      <c r="C23" s="75">
        <v>20</v>
      </c>
      <c r="D23" s="82">
        <v>756155.29</v>
      </c>
      <c r="E23" s="102">
        <v>18</v>
      </c>
      <c r="F23" s="110">
        <v>933781.21</v>
      </c>
    </row>
    <row r="24" spans="2:32" x14ac:dyDescent="0.25">
      <c r="B24" s="48" t="s">
        <v>11</v>
      </c>
      <c r="C24" s="76">
        <v>21</v>
      </c>
      <c r="D24" s="82">
        <v>752839.59</v>
      </c>
      <c r="E24" s="102">
        <v>19</v>
      </c>
      <c r="F24" s="110">
        <v>757505.19</v>
      </c>
    </row>
    <row r="25" spans="2:32" x14ac:dyDescent="0.25">
      <c r="B25" s="48" t="s">
        <v>5</v>
      </c>
      <c r="C25" s="76">
        <v>17</v>
      </c>
      <c r="D25" s="82">
        <v>932721.52</v>
      </c>
      <c r="E25" s="102">
        <v>20</v>
      </c>
      <c r="F25" s="110">
        <v>680877.25</v>
      </c>
    </row>
    <row r="26" spans="2:32" x14ac:dyDescent="0.25">
      <c r="B26" s="48" t="s">
        <v>9</v>
      </c>
      <c r="C26" s="75">
        <v>18</v>
      </c>
      <c r="D26" s="82">
        <v>860582.23</v>
      </c>
      <c r="E26" s="102">
        <v>21</v>
      </c>
      <c r="F26" s="110">
        <v>555400.80000000005</v>
      </c>
      <c r="I26" s="14"/>
    </row>
    <row r="27" spans="2:32" x14ac:dyDescent="0.25">
      <c r="B27" s="48" t="s">
        <v>22</v>
      </c>
      <c r="C27" s="75">
        <v>22</v>
      </c>
      <c r="D27" s="82">
        <v>453789.18</v>
      </c>
      <c r="E27" s="102">
        <v>22</v>
      </c>
      <c r="F27" s="110">
        <v>539777.31000000006</v>
      </c>
    </row>
    <row r="28" spans="2:32" x14ac:dyDescent="0.25">
      <c r="B28" s="48" t="s">
        <v>12</v>
      </c>
      <c r="C28" s="76">
        <v>23</v>
      </c>
      <c r="D28" s="82">
        <v>299389.09999999998</v>
      </c>
      <c r="E28" s="102">
        <v>23</v>
      </c>
      <c r="F28" s="110">
        <v>533536.21</v>
      </c>
    </row>
    <row r="29" spans="2:32" x14ac:dyDescent="0.25">
      <c r="B29" s="50" t="s">
        <v>28</v>
      </c>
      <c r="C29" s="77">
        <v>24</v>
      </c>
      <c r="D29" s="83">
        <v>59247.13</v>
      </c>
      <c r="E29" s="102">
        <v>24</v>
      </c>
      <c r="F29" s="111">
        <v>256626.1</v>
      </c>
    </row>
    <row r="30" spans="2:32" ht="15.75" thickBot="1" x14ac:dyDescent="0.3">
      <c r="B30" s="64" t="s">
        <v>31</v>
      </c>
      <c r="C30" s="79" t="s">
        <v>32</v>
      </c>
      <c r="D30" s="84" t="s">
        <v>32</v>
      </c>
      <c r="E30" s="103">
        <v>25</v>
      </c>
      <c r="F30" s="111">
        <v>1560</v>
      </c>
    </row>
    <row r="31" spans="2:32" ht="15.75" thickBot="1" x14ac:dyDescent="0.3">
      <c r="B31" s="46" t="s">
        <v>3</v>
      </c>
      <c r="C31" s="16"/>
      <c r="D31" s="54">
        <f>SUM(D6:D30)</f>
        <v>73583524.279999986</v>
      </c>
      <c r="E31" s="91"/>
      <c r="F31" s="112">
        <f>SUM(F6:F30)</f>
        <v>53091286.905000001</v>
      </c>
      <c r="H31" s="14"/>
    </row>
    <row r="32" spans="2:32" x14ac:dyDescent="0.25">
      <c r="H32" s="14"/>
    </row>
    <row r="33" spans="2:15" ht="15" customHeight="1" x14ac:dyDescent="0.25">
      <c r="B33" s="8" t="s">
        <v>34</v>
      </c>
      <c r="C33" s="2"/>
      <c r="D33" s="2"/>
      <c r="E33" s="2"/>
      <c r="F33" s="53"/>
      <c r="H33" s="15"/>
      <c r="I33" s="15"/>
      <c r="J33" s="15"/>
    </row>
    <row r="34" spans="2:15" x14ac:dyDescent="0.25">
      <c r="B34" s="8"/>
      <c r="D34" s="3"/>
      <c r="E34" s="13"/>
      <c r="F34" s="33"/>
      <c r="G34" s="10"/>
    </row>
    <row r="35" spans="2:15" x14ac:dyDescent="0.25">
      <c r="B35" s="8" t="s">
        <v>35</v>
      </c>
      <c r="F35" s="31"/>
    </row>
    <row r="37" spans="2:15" x14ac:dyDescent="0.25">
      <c r="B37" s="12" t="s">
        <v>36</v>
      </c>
      <c r="D37" s="4"/>
      <c r="E37" s="3"/>
      <c r="F37" s="5"/>
    </row>
    <row r="38" spans="2:15" x14ac:dyDescent="0.25">
      <c r="B38" s="19"/>
      <c r="D38" s="4"/>
      <c r="E38" s="3"/>
      <c r="F38" s="5"/>
    </row>
    <row r="39" spans="2:15" x14ac:dyDescent="0.25">
      <c r="B39" s="43"/>
      <c r="D39" s="3"/>
      <c r="E39" s="3"/>
      <c r="F39" s="5"/>
    </row>
    <row r="40" spans="2:15" x14ac:dyDescent="0.25">
      <c r="B40" s="43"/>
      <c r="C40" s="36"/>
      <c r="D40" s="36"/>
      <c r="E40" s="36"/>
      <c r="F40" s="37"/>
      <c r="G40" s="36"/>
      <c r="H40" s="36"/>
      <c r="I40" s="42">
        <v>0</v>
      </c>
      <c r="J40" s="29">
        <v>10558</v>
      </c>
      <c r="K40" s="31">
        <f>F40+J40</f>
        <v>10558</v>
      </c>
      <c r="L40" s="35">
        <v>0</v>
      </c>
      <c r="M40" s="35">
        <v>0</v>
      </c>
      <c r="N40" s="31">
        <f>L40+M40</f>
        <v>0</v>
      </c>
      <c r="O40" s="32">
        <f>K40+N40</f>
        <v>10558</v>
      </c>
    </row>
    <row r="41" spans="2:15" x14ac:dyDescent="0.25">
      <c r="B41" s="43"/>
      <c r="C41" s="36"/>
      <c r="D41" s="36"/>
      <c r="E41" s="36"/>
      <c r="F41" s="37"/>
      <c r="G41" s="36"/>
      <c r="H41" s="36"/>
      <c r="I41" s="42">
        <v>0</v>
      </c>
      <c r="J41" s="29">
        <v>92398.93</v>
      </c>
      <c r="K41" s="31">
        <f t="shared" ref="K41:K51" si="0">F41+J41</f>
        <v>92398.93</v>
      </c>
      <c r="L41" s="34">
        <v>395857.49</v>
      </c>
      <c r="M41" s="35">
        <v>0</v>
      </c>
      <c r="N41" s="31">
        <f t="shared" ref="N41:N51" si="1">L41+M41</f>
        <v>395857.49</v>
      </c>
      <c r="O41" s="32">
        <f t="shared" ref="O41:O51" si="2">K41+N41</f>
        <v>488256.42</v>
      </c>
    </row>
    <row r="42" spans="2:15" x14ac:dyDescent="0.25">
      <c r="B42" s="41"/>
      <c r="C42" s="36"/>
      <c r="D42" s="36"/>
      <c r="E42" s="36"/>
      <c r="F42" s="37"/>
      <c r="G42" s="36"/>
      <c r="H42" s="36"/>
      <c r="I42" s="42">
        <v>0</v>
      </c>
      <c r="J42" s="29">
        <v>34053.99</v>
      </c>
      <c r="K42" s="31">
        <f t="shared" si="0"/>
        <v>34053.99</v>
      </c>
      <c r="L42" s="35">
        <v>0</v>
      </c>
      <c r="M42" s="35">
        <v>0</v>
      </c>
      <c r="N42" s="31">
        <f t="shared" si="1"/>
        <v>0</v>
      </c>
      <c r="O42" s="32">
        <f t="shared" si="2"/>
        <v>34053.99</v>
      </c>
    </row>
    <row r="43" spans="2:15" x14ac:dyDescent="0.25">
      <c r="B43" s="41"/>
      <c r="C43" s="36"/>
      <c r="D43" s="36"/>
      <c r="E43" s="36"/>
      <c r="F43" s="37"/>
      <c r="G43" s="36"/>
      <c r="H43" s="36"/>
      <c r="I43" s="42">
        <v>0</v>
      </c>
      <c r="J43" s="29">
        <v>77387.3</v>
      </c>
      <c r="K43" s="31">
        <f t="shared" si="0"/>
        <v>77387.3</v>
      </c>
      <c r="L43" s="34">
        <v>1448257.58</v>
      </c>
      <c r="M43" s="34">
        <v>1927.69</v>
      </c>
      <c r="N43" s="31">
        <f t="shared" si="1"/>
        <v>1450185.27</v>
      </c>
      <c r="O43" s="32">
        <f t="shared" si="2"/>
        <v>1527572.57</v>
      </c>
    </row>
    <row r="44" spans="2:15" x14ac:dyDescent="0.25">
      <c r="B44" s="41"/>
      <c r="C44" s="36"/>
      <c r="D44" s="36"/>
      <c r="E44" s="36"/>
      <c r="F44" s="37"/>
      <c r="G44" s="36"/>
      <c r="H44" s="36"/>
      <c r="I44" s="42">
        <v>0</v>
      </c>
      <c r="J44" s="29">
        <v>309369.14</v>
      </c>
      <c r="K44" s="31">
        <f t="shared" si="0"/>
        <v>309369.14</v>
      </c>
      <c r="L44" s="35">
        <v>0</v>
      </c>
      <c r="M44" s="35">
        <v>0</v>
      </c>
      <c r="N44" s="31">
        <f t="shared" si="1"/>
        <v>0</v>
      </c>
      <c r="O44" s="32">
        <f t="shared" si="2"/>
        <v>309369.14</v>
      </c>
    </row>
    <row r="45" spans="2:15" x14ac:dyDescent="0.25">
      <c r="B45" s="41"/>
      <c r="C45" s="36"/>
      <c r="D45" s="36"/>
      <c r="E45" s="36"/>
      <c r="F45" s="37"/>
      <c r="G45" s="36"/>
      <c r="H45" s="36"/>
      <c r="I45" s="42">
        <v>0</v>
      </c>
      <c r="J45" s="29">
        <v>0</v>
      </c>
      <c r="K45" s="31">
        <f t="shared" si="0"/>
        <v>0</v>
      </c>
      <c r="L45" s="34">
        <v>2715293.11</v>
      </c>
      <c r="M45" s="35">
        <v>0</v>
      </c>
      <c r="N45" s="31">
        <f t="shared" si="1"/>
        <v>2715293.11</v>
      </c>
      <c r="O45" s="32">
        <f t="shared" si="2"/>
        <v>2715293.11</v>
      </c>
    </row>
    <row r="46" spans="2:15" x14ac:dyDescent="0.25">
      <c r="B46" s="41"/>
      <c r="C46" s="36"/>
      <c r="D46" s="36"/>
      <c r="E46" s="36"/>
      <c r="F46" s="37"/>
      <c r="G46" s="36"/>
      <c r="H46" s="36"/>
      <c r="I46" s="42">
        <v>0</v>
      </c>
      <c r="J46" s="29">
        <v>31552.6</v>
      </c>
      <c r="K46" s="31">
        <f t="shared" si="0"/>
        <v>31552.6</v>
      </c>
      <c r="L46" s="34">
        <v>545348.1</v>
      </c>
      <c r="M46" s="34">
        <v>174058.32</v>
      </c>
      <c r="N46" s="31">
        <f t="shared" si="1"/>
        <v>719406.41999999993</v>
      </c>
      <c r="O46" s="32">
        <f t="shared" si="2"/>
        <v>750959.0199999999</v>
      </c>
    </row>
    <row r="47" spans="2:15" x14ac:dyDescent="0.25">
      <c r="B47" s="41"/>
      <c r="C47" s="36"/>
      <c r="D47" s="36"/>
      <c r="E47" s="36"/>
      <c r="F47" s="37"/>
      <c r="G47" s="36"/>
      <c r="H47" s="36"/>
      <c r="I47" s="42">
        <v>0</v>
      </c>
      <c r="J47" s="29">
        <v>319579.49</v>
      </c>
      <c r="K47" s="31">
        <f t="shared" si="0"/>
        <v>319579.49</v>
      </c>
      <c r="L47" s="34">
        <v>730291.89</v>
      </c>
      <c r="M47" s="35">
        <v>0</v>
      </c>
      <c r="N47" s="31">
        <f t="shared" si="1"/>
        <v>730291.89</v>
      </c>
      <c r="O47" s="32">
        <f t="shared" si="2"/>
        <v>1049871.3799999999</v>
      </c>
    </row>
    <row r="48" spans="2:15" x14ac:dyDescent="0.25">
      <c r="B48" s="41"/>
      <c r="C48" s="36"/>
      <c r="D48" s="36"/>
      <c r="E48" s="36"/>
      <c r="F48" s="37"/>
      <c r="G48" s="36"/>
      <c r="H48" s="36"/>
      <c r="I48" s="42">
        <v>0</v>
      </c>
      <c r="J48" s="29">
        <v>0</v>
      </c>
      <c r="K48" s="31">
        <f t="shared" si="0"/>
        <v>0</v>
      </c>
      <c r="L48" s="34">
        <v>1131211.4099999999</v>
      </c>
      <c r="M48" s="35">
        <v>0</v>
      </c>
      <c r="N48" s="31">
        <f t="shared" si="1"/>
        <v>1131211.4099999999</v>
      </c>
      <c r="O48" s="32">
        <f t="shared" si="2"/>
        <v>1131211.4099999999</v>
      </c>
    </row>
    <row r="49" spans="2:15" x14ac:dyDescent="0.25">
      <c r="B49" s="41"/>
      <c r="C49" s="36"/>
      <c r="D49" s="36"/>
      <c r="E49" s="36"/>
      <c r="F49" s="37"/>
      <c r="G49" s="36"/>
      <c r="H49" s="36"/>
      <c r="I49" s="42">
        <v>0</v>
      </c>
      <c r="J49" s="29">
        <v>532974.80000000005</v>
      </c>
      <c r="K49" s="31">
        <f t="shared" si="0"/>
        <v>532974.80000000005</v>
      </c>
      <c r="L49" s="34">
        <v>1354553.29</v>
      </c>
      <c r="M49" s="34">
        <v>61777.919999999998</v>
      </c>
      <c r="N49" s="31">
        <f t="shared" si="1"/>
        <v>1416331.21</v>
      </c>
      <c r="O49" s="32">
        <f t="shared" si="2"/>
        <v>1949306.01</v>
      </c>
    </row>
    <row r="50" spans="2:15" x14ac:dyDescent="0.25">
      <c r="B50" s="41"/>
      <c r="C50" s="36"/>
      <c r="D50" s="36"/>
      <c r="E50" s="36"/>
      <c r="F50" s="37"/>
      <c r="G50" s="36"/>
      <c r="H50" s="36"/>
      <c r="I50" s="42">
        <v>0</v>
      </c>
      <c r="J50" s="29">
        <v>46195.509999999995</v>
      </c>
      <c r="K50" s="31">
        <f t="shared" si="0"/>
        <v>46195.509999999995</v>
      </c>
      <c r="L50" s="35">
        <v>0</v>
      </c>
      <c r="M50" s="35">
        <v>0</v>
      </c>
      <c r="N50" s="31">
        <f t="shared" si="1"/>
        <v>0</v>
      </c>
      <c r="O50" s="32">
        <f t="shared" si="2"/>
        <v>46195.509999999995</v>
      </c>
    </row>
    <row r="51" spans="2:15" x14ac:dyDescent="0.25">
      <c r="B51" s="41"/>
      <c r="C51" s="36"/>
      <c r="D51" s="36"/>
      <c r="E51" s="36"/>
      <c r="F51" s="37"/>
      <c r="G51" s="36"/>
      <c r="H51" s="36"/>
      <c r="I51" s="42">
        <v>0</v>
      </c>
      <c r="J51" s="29">
        <v>175226.97999999998</v>
      </c>
      <c r="K51" s="31">
        <f t="shared" si="0"/>
        <v>175226.97999999998</v>
      </c>
      <c r="L51" s="35">
        <v>0</v>
      </c>
      <c r="M51" s="35">
        <v>0</v>
      </c>
      <c r="N51" s="31">
        <f t="shared" si="1"/>
        <v>0</v>
      </c>
      <c r="O51" s="32">
        <f t="shared" si="2"/>
        <v>175226.97999999998</v>
      </c>
    </row>
    <row r="52" spans="2:15" x14ac:dyDescent="0.25">
      <c r="O52" s="30">
        <f>SUM(O40:O51)</f>
        <v>10187873.540000001</v>
      </c>
    </row>
    <row r="53" spans="2:15" x14ac:dyDescent="0.25">
      <c r="B53" s="27"/>
      <c r="C53" s="27"/>
      <c r="D53" s="27"/>
      <c r="E53" s="27"/>
      <c r="F53" s="28"/>
    </row>
    <row r="54" spans="2:15" x14ac:dyDescent="0.25">
      <c r="B54" s="27"/>
      <c r="C54" s="27"/>
      <c r="D54" s="27"/>
      <c r="E54" s="27"/>
      <c r="F54" s="28"/>
    </row>
    <row r="55" spans="2:15" x14ac:dyDescent="0.25">
      <c r="B55" s="27"/>
      <c r="C55" s="27"/>
      <c r="D55" s="27"/>
      <c r="E55" s="27"/>
      <c r="F55" s="28"/>
    </row>
    <row r="56" spans="2:15" x14ac:dyDescent="0.25">
      <c r="B56" s="27"/>
      <c r="C56" s="27"/>
      <c r="D56" s="27"/>
      <c r="E56" s="27"/>
      <c r="F56" s="27"/>
    </row>
  </sheetData>
  <mergeCells count="4">
    <mergeCell ref="B2:F2"/>
    <mergeCell ref="B4:B5"/>
    <mergeCell ref="C4:D4"/>
    <mergeCell ref="E4:F4"/>
  </mergeCells>
  <dataValidations disablePrompts="1" count="2">
    <dataValidation type="decimal" allowBlank="1" showInputMessage="1" showErrorMessage="1" errorTitle="Microsoft Excel" error="Neočekivana vrsta podatka!_x000a_Mollimo unesite broj." sqref="P18 AC20 L18 Y20 AC18 P20 L20 P16 Y16 AC16 L16 AC6:AC14 Y6:Y14 P6:P14 L6:L14 Y18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M18:O18 Z20:AB20 I18:K18 V20:X20 AD18:AE18 M20:O20 Z18:AB18 I20:K20 AD20:AE20 I16:K16 M16:O16 V16:X16 Z16:AB16 AD16:AE16 Z6:AB14 V6:X14 M6:O14 I6:K14 AD6:AE14 V18:X18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31.03.2016.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4.4257812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9" ht="15" customHeight="1" x14ac:dyDescent="0.25">
      <c r="B2" s="131" t="s">
        <v>39</v>
      </c>
      <c r="C2" s="132"/>
      <c r="D2" s="133"/>
      <c r="E2" s="1"/>
    </row>
    <row r="3" spans="2:9" ht="15.75" thickBot="1" x14ac:dyDescent="0.3">
      <c r="B3" s="8"/>
    </row>
    <row r="4" spans="2:9" x14ac:dyDescent="0.25">
      <c r="B4" s="129" t="s">
        <v>33</v>
      </c>
      <c r="C4" s="7" t="s">
        <v>29</v>
      </c>
      <c r="D4" s="6" t="s">
        <v>30</v>
      </c>
    </row>
    <row r="5" spans="2:9" ht="15.75" thickBot="1" x14ac:dyDescent="0.3">
      <c r="B5" s="130"/>
      <c r="C5" s="23" t="s">
        <v>1</v>
      </c>
      <c r="D5" s="24" t="s">
        <v>1</v>
      </c>
    </row>
    <row r="6" spans="2:9" x14ac:dyDescent="0.25">
      <c r="B6" s="85" t="s">
        <v>10</v>
      </c>
      <c r="C6" s="113">
        <f>'Isplaćene štete'!D17/Premije!D21*100</f>
        <v>37.608006876574933</v>
      </c>
      <c r="D6" s="113">
        <f>'Isplaćene štete'!F17/Premije!F21*100</f>
        <v>52.397339966145431</v>
      </c>
      <c r="G6" s="17"/>
      <c r="H6" s="8"/>
      <c r="I6" s="97"/>
    </row>
    <row r="7" spans="2:9" x14ac:dyDescent="0.25">
      <c r="B7" s="88" t="s">
        <v>17</v>
      </c>
      <c r="C7" s="114">
        <f>'Isplaćene štete'!D10/Premije!D13*100</f>
        <v>47.360421829978556</v>
      </c>
      <c r="D7" s="114">
        <f>'Isplaćene štete'!F10/Premije!F13*100</f>
        <v>51.018446336648047</v>
      </c>
      <c r="G7" s="17"/>
      <c r="H7" s="8"/>
      <c r="I7" s="97"/>
    </row>
    <row r="8" spans="2:9" x14ac:dyDescent="0.25">
      <c r="B8" s="88" t="s">
        <v>20</v>
      </c>
      <c r="C8" s="114">
        <f>'Isplaćene štete'!D19/Premije!D23*100</f>
        <v>37.829843637454971</v>
      </c>
      <c r="D8" s="114">
        <f>'Isplaćene štete'!F19/Premije!F23*100</f>
        <v>50.619485162047596</v>
      </c>
      <c r="G8" s="17"/>
      <c r="H8" s="8"/>
      <c r="I8" s="97"/>
    </row>
    <row r="9" spans="2:9" x14ac:dyDescent="0.25">
      <c r="B9" s="88" t="s">
        <v>16</v>
      </c>
      <c r="C9" s="114">
        <f>('Isplaćene štete'!D13/Premije!D16)*100</f>
        <v>43.553885734687157</v>
      </c>
      <c r="D9" s="114">
        <f>'Isplaćene štete'!F13/Premije!F16*100</f>
        <v>47.316237906786618</v>
      </c>
      <c r="G9" s="17"/>
      <c r="H9" s="8"/>
      <c r="I9" s="97"/>
    </row>
    <row r="10" spans="2:9" x14ac:dyDescent="0.25">
      <c r="B10" s="88" t="s">
        <v>6</v>
      </c>
      <c r="C10" s="114">
        <f>'Isplaćene štete'!D15/Premije!D17*100</f>
        <v>32.348402894501838</v>
      </c>
      <c r="D10" s="114">
        <f>'Isplaćene štete'!F15/Premije!F17*100</f>
        <v>45.994037017671879</v>
      </c>
      <c r="G10" s="17"/>
      <c r="H10" s="8"/>
      <c r="I10" s="97"/>
    </row>
    <row r="11" spans="2:9" x14ac:dyDescent="0.25">
      <c r="B11" s="88" t="s">
        <v>13</v>
      </c>
      <c r="C11" s="114">
        <f>'Isplaćene štete'!D7/Premije!D8*100</f>
        <v>42.370441775973745</v>
      </c>
      <c r="D11" s="114">
        <f>'Isplaćene štete'!F7/Premije!F8*100</f>
        <v>43.445705308640179</v>
      </c>
      <c r="G11" s="17"/>
      <c r="H11" s="8"/>
      <c r="I11" s="97"/>
    </row>
    <row r="12" spans="2:9" x14ac:dyDescent="0.25">
      <c r="B12" s="88" t="s">
        <v>19</v>
      </c>
      <c r="C12" s="114">
        <f>'Isplaćene štete'!D16/Premije!D18*100</f>
        <v>39.02817746818171</v>
      </c>
      <c r="D12" s="114">
        <f>'Isplaćene štete'!F16/Premije!F18*100</f>
        <v>43.336370798155102</v>
      </c>
      <c r="G12" s="17"/>
      <c r="H12" s="8"/>
      <c r="I12" s="97"/>
    </row>
    <row r="13" spans="2:9" x14ac:dyDescent="0.25">
      <c r="B13" s="88" t="s">
        <v>25</v>
      </c>
      <c r="C13" s="114">
        <f>'Isplaćene štete'!D8/Premije!D9*100</f>
        <v>54.084952760880853</v>
      </c>
      <c r="D13" s="114">
        <f>'Isplaćene štete'!F8/Premije!F9*100</f>
        <v>42.446412776864896</v>
      </c>
      <c r="G13" s="17"/>
      <c r="H13" s="8"/>
      <c r="I13" s="97"/>
    </row>
    <row r="14" spans="2:9" x14ac:dyDescent="0.25">
      <c r="B14" s="88" t="s">
        <v>14</v>
      </c>
      <c r="C14" s="114">
        <f>'Isplaćene štete'!D6/Premije!D6*100</f>
        <v>32.646936224646858</v>
      </c>
      <c r="D14" s="114">
        <f>'Isplaćene štete'!F6/Premije!F6*100</f>
        <v>40.661818894302044</v>
      </c>
      <c r="G14" s="17"/>
      <c r="H14" s="8"/>
      <c r="I14" s="97"/>
    </row>
    <row r="15" spans="2:9" x14ac:dyDescent="0.25">
      <c r="B15" s="88" t="s">
        <v>5</v>
      </c>
      <c r="C15" s="114">
        <f>'Isplaćene štete'!D25/Premije!D29*100</f>
        <v>48.938707265313667</v>
      </c>
      <c r="D15" s="114">
        <f>'Isplaćene štete'!F25/Premije!F29*100</f>
        <v>39.144724220429104</v>
      </c>
      <c r="G15" s="17"/>
      <c r="H15" s="8"/>
      <c r="I15" s="97"/>
    </row>
    <row r="16" spans="2:9" x14ac:dyDescent="0.25">
      <c r="B16" s="88" t="s">
        <v>11</v>
      </c>
      <c r="C16" s="114">
        <f>'Isplaćene štete'!D24/Premije!D26*100</f>
        <v>33.229768107964723</v>
      </c>
      <c r="D16" s="114">
        <f>'Isplaćene štete'!F24/Premije!F26*100</f>
        <v>37.57739681542003</v>
      </c>
      <c r="G16" s="17"/>
      <c r="H16" s="8"/>
      <c r="I16" s="97"/>
    </row>
    <row r="17" spans="2:11" x14ac:dyDescent="0.25">
      <c r="B17" s="87" t="s">
        <v>15</v>
      </c>
      <c r="C17" s="115">
        <f>'Isplaćene štete'!D11/Premije!D11*100</f>
        <v>51.653094538127355</v>
      </c>
      <c r="D17" s="115">
        <f>'Isplaćene štete'!F11/Premije!F11*100</f>
        <v>35.089872905947217</v>
      </c>
      <c r="G17" s="17"/>
      <c r="H17" s="8"/>
      <c r="I17" s="97"/>
    </row>
    <row r="18" spans="2:11" x14ac:dyDescent="0.25">
      <c r="B18" s="88" t="s">
        <v>18</v>
      </c>
      <c r="C18" s="114">
        <f>'Isplaćene štete'!D20/Premije!D19*100</f>
        <v>34.680833256048089</v>
      </c>
      <c r="D18" s="114">
        <f>'Isplaćene štete'!F20/Premije!F19*100</f>
        <v>34.496788187954785</v>
      </c>
      <c r="G18" s="17"/>
      <c r="H18" s="8"/>
      <c r="I18" s="97"/>
    </row>
    <row r="19" spans="2:11" x14ac:dyDescent="0.25">
      <c r="B19" s="88" t="s">
        <v>24</v>
      </c>
      <c r="C19" s="114">
        <f>'Isplaćene štete'!D21/Premije!D22*100</f>
        <v>39.049355257999338</v>
      </c>
      <c r="D19" s="114">
        <f>'Isplaćene štete'!F21/Premije!F22*100</f>
        <v>34.259372475603676</v>
      </c>
      <c r="G19" s="17"/>
      <c r="H19" s="8"/>
      <c r="I19" s="97"/>
    </row>
    <row r="20" spans="2:11" x14ac:dyDescent="0.25">
      <c r="B20" s="88" t="s">
        <v>21</v>
      </c>
      <c r="C20" s="114">
        <f>'Isplaćene štete'!D12/Premije!D10*100</f>
        <v>60.26649172988904</v>
      </c>
      <c r="D20" s="114">
        <f>'Isplaćene štete'!F12/Premije!F10*100</f>
        <v>31.189589042825155</v>
      </c>
      <c r="G20" s="17"/>
      <c r="H20" s="8"/>
      <c r="I20" s="97"/>
    </row>
    <row r="21" spans="2:11" x14ac:dyDescent="0.25">
      <c r="B21" s="89" t="s">
        <v>26</v>
      </c>
      <c r="C21" s="114">
        <f>'Isplaćene štete'!D9/Premije!D7*100</f>
        <v>39.558661123721869</v>
      </c>
      <c r="D21" s="114">
        <f>'Isplaćene štete'!F9/Premije!F7*100</f>
        <v>29.062959516641961</v>
      </c>
      <c r="G21" s="17"/>
      <c r="H21" s="8"/>
      <c r="I21" s="97"/>
    </row>
    <row r="22" spans="2:11" x14ac:dyDescent="0.25">
      <c r="B22" s="88" t="s">
        <v>7</v>
      </c>
      <c r="C22" s="114">
        <f>'Isplaćene štete'!D18/Premije!D15*100</f>
        <v>32.651439296457049</v>
      </c>
      <c r="D22" s="114">
        <f>'Isplaćene štete'!F18/Premije!F15*100</f>
        <v>27.695581442660895</v>
      </c>
      <c r="G22" s="17"/>
      <c r="H22" s="8"/>
      <c r="I22" s="97"/>
    </row>
    <row r="23" spans="2:11" x14ac:dyDescent="0.25">
      <c r="B23" s="88" t="s">
        <v>12</v>
      </c>
      <c r="C23" s="114">
        <f>'Isplaćene štete'!D28/Premije!D27*100</f>
        <v>18.993602735655447</v>
      </c>
      <c r="D23" s="114">
        <f>'Isplaćene štete'!F28/Premije!F27*100</f>
        <v>27.594393697293096</v>
      </c>
      <c r="G23" s="17"/>
      <c r="H23" s="8"/>
      <c r="I23" s="97"/>
    </row>
    <row r="24" spans="2:11" x14ac:dyDescent="0.25">
      <c r="B24" s="88" t="s">
        <v>8</v>
      </c>
      <c r="C24" s="114">
        <f>'Isplaćene štete'!D23/Premije!D20*100</f>
        <v>23.465778476122683</v>
      </c>
      <c r="D24" s="114">
        <f>'Isplaćene štete'!F23/Premije!F20*100</f>
        <v>27.465286178348975</v>
      </c>
      <c r="G24" s="17"/>
      <c r="H24" s="8"/>
      <c r="I24" s="97"/>
    </row>
    <row r="25" spans="2:11" x14ac:dyDescent="0.25">
      <c r="B25" s="86" t="s">
        <v>27</v>
      </c>
      <c r="C25" s="114">
        <f>'Isplaćene štete'!D14/Premije!D12*100</f>
        <v>250.82795491292654</v>
      </c>
      <c r="D25" s="114">
        <f>'Isplaćene štete'!F14/Premije!F12*100</f>
        <v>27.372453556934946</v>
      </c>
      <c r="G25" s="25"/>
      <c r="H25" s="8"/>
      <c r="I25" s="97"/>
    </row>
    <row r="26" spans="2:11" x14ac:dyDescent="0.25">
      <c r="B26" s="88" t="s">
        <v>9</v>
      </c>
      <c r="C26" s="114">
        <f>'Isplaćene štete'!D26/Premije!D25*100</f>
        <v>33.378500608111359</v>
      </c>
      <c r="D26" s="114">
        <f>'Isplaćene štete'!F26/Premije!F25*100</f>
        <v>22.444920632062281</v>
      </c>
      <c r="G26" s="17"/>
      <c r="H26" s="8"/>
      <c r="I26" s="97"/>
    </row>
    <row r="27" spans="2:11" x14ac:dyDescent="0.25">
      <c r="B27" s="88" t="s">
        <v>4</v>
      </c>
      <c r="C27" s="114">
        <f>'Isplaćene štete'!D22/Premije!D14*100</f>
        <v>10.64587137832382</v>
      </c>
      <c r="D27" s="114">
        <f>'Isplaćene štete'!F22/Premije!F14*100</f>
        <v>21.805431030821353</v>
      </c>
      <c r="G27" s="17"/>
      <c r="H27" s="8"/>
      <c r="I27" s="97"/>
    </row>
    <row r="28" spans="2:11" x14ac:dyDescent="0.25">
      <c r="B28" s="88" t="s">
        <v>22</v>
      </c>
      <c r="C28" s="114">
        <f>'Isplaćene štete'!D27/Premije!D24*100</f>
        <v>24.181247299327762</v>
      </c>
      <c r="D28" s="114">
        <f>'Isplaćene štete'!F27/Premije!F24*100</f>
        <v>20.283051320369978</v>
      </c>
      <c r="G28" s="17"/>
      <c r="H28" s="8"/>
      <c r="I28" s="97"/>
    </row>
    <row r="29" spans="2:11" ht="15.75" thickBot="1" x14ac:dyDescent="0.3">
      <c r="B29" s="90" t="s">
        <v>28</v>
      </c>
      <c r="C29" s="116">
        <f>'Isplaćene štete'!D29/Premije!D28*100</f>
        <v>5.3440372835417982</v>
      </c>
      <c r="D29" s="116">
        <f>'Isplaćene štete'!F29/Premije!F28*100</f>
        <v>14.730967224187594</v>
      </c>
      <c r="G29" s="18"/>
      <c r="H29" s="8"/>
      <c r="I29" s="97"/>
    </row>
    <row r="31" spans="2:11" x14ac:dyDescent="0.25">
      <c r="B31" s="8" t="s">
        <v>34</v>
      </c>
      <c r="J31" s="22"/>
      <c r="K31" s="22"/>
    </row>
    <row r="32" spans="2:11" x14ac:dyDescent="0.25">
      <c r="B32" s="8"/>
      <c r="C32" s="17"/>
      <c r="D32" s="134"/>
      <c r="E32" s="19"/>
      <c r="F32" s="19"/>
      <c r="G32" s="18"/>
      <c r="H32" s="19"/>
      <c r="J32" s="22"/>
      <c r="K32" s="22"/>
    </row>
    <row r="33" spans="2:11" x14ac:dyDescent="0.25">
      <c r="B33" s="8" t="s">
        <v>35</v>
      </c>
      <c r="C33" s="17"/>
      <c r="D33" s="18"/>
      <c r="E33" s="19"/>
      <c r="F33" s="19"/>
      <c r="G33" s="18"/>
      <c r="H33" s="19"/>
      <c r="J33" s="22"/>
      <c r="K33" s="22"/>
    </row>
    <row r="34" spans="2:11" x14ac:dyDescent="0.25">
      <c r="C34" s="17"/>
      <c r="D34" s="18"/>
      <c r="E34" s="19"/>
      <c r="F34" s="19"/>
      <c r="G34" s="18"/>
      <c r="H34" s="19"/>
      <c r="J34" s="22"/>
      <c r="K34" s="22"/>
    </row>
    <row r="35" spans="2:11" x14ac:dyDescent="0.25">
      <c r="B35" s="12" t="s">
        <v>36</v>
      </c>
      <c r="C35" s="17"/>
      <c r="D35" s="18"/>
      <c r="E35" s="19"/>
      <c r="F35" s="19"/>
      <c r="G35" s="18"/>
      <c r="H35" s="19"/>
      <c r="J35" s="22"/>
      <c r="K35" s="22"/>
    </row>
    <row r="36" spans="2:11" x14ac:dyDescent="0.25">
      <c r="B36" s="19"/>
      <c r="C36" s="17"/>
      <c r="D36" s="20"/>
      <c r="E36" s="19"/>
      <c r="F36" s="19"/>
      <c r="G36" s="18"/>
      <c r="H36" s="19"/>
      <c r="J36" s="22"/>
      <c r="K36" s="22"/>
    </row>
    <row r="37" spans="2:11" x14ac:dyDescent="0.25">
      <c r="B37" s="12"/>
      <c r="C37" s="17"/>
      <c r="D37" s="18"/>
      <c r="E37" s="19"/>
      <c r="F37" s="19"/>
      <c r="G37" s="18"/>
      <c r="H37" s="19"/>
      <c r="J37" s="22"/>
      <c r="K37" s="22"/>
    </row>
    <row r="38" spans="2:11" x14ac:dyDescent="0.25">
      <c r="B38" s="19"/>
      <c r="C38" s="17"/>
      <c r="D38" s="18"/>
      <c r="E38" s="19"/>
      <c r="F38" s="19"/>
      <c r="G38" s="18"/>
      <c r="H38" s="19"/>
      <c r="J38" s="22"/>
      <c r="K38" s="22"/>
    </row>
    <row r="39" spans="2:11" x14ac:dyDescent="0.25">
      <c r="B39" s="19"/>
      <c r="C39" s="17"/>
      <c r="D39" s="18"/>
      <c r="E39" s="19"/>
      <c r="F39" s="19"/>
      <c r="G39" s="18"/>
      <c r="H39" s="19"/>
      <c r="J39" s="22"/>
      <c r="K39" s="22"/>
    </row>
    <row r="40" spans="2:11" x14ac:dyDescent="0.25">
      <c r="B40" s="19"/>
      <c r="C40" s="17"/>
      <c r="D40" s="18"/>
      <c r="E40" s="19"/>
      <c r="F40" s="19"/>
      <c r="G40" s="18"/>
      <c r="H40" s="19"/>
      <c r="J40" s="22"/>
      <c r="K40" s="22"/>
    </row>
    <row r="41" spans="2:11" x14ac:dyDescent="0.25">
      <c r="B41" s="19"/>
      <c r="C41" s="17"/>
      <c r="D41" s="18"/>
      <c r="E41" s="19"/>
      <c r="F41" s="19"/>
      <c r="G41" s="18"/>
      <c r="H41" s="19"/>
      <c r="J41" s="22"/>
      <c r="K41" s="22"/>
    </row>
    <row r="42" spans="2:11" x14ac:dyDescent="0.25">
      <c r="B42" s="19"/>
      <c r="C42" s="17"/>
      <c r="D42" s="18"/>
      <c r="E42" s="19"/>
      <c r="F42" s="19"/>
      <c r="G42" s="18"/>
      <c r="H42" s="19"/>
      <c r="J42" s="22"/>
      <c r="K42" s="22"/>
    </row>
    <row r="43" spans="2:11" x14ac:dyDescent="0.25">
      <c r="B43" s="19"/>
      <c r="C43" s="17"/>
      <c r="D43" s="18"/>
      <c r="E43" s="19"/>
      <c r="F43" s="19"/>
      <c r="G43" s="18"/>
      <c r="H43" s="19"/>
      <c r="J43" s="22"/>
      <c r="K43" s="22"/>
    </row>
    <row r="44" spans="2:11" x14ac:dyDescent="0.25">
      <c r="B44" s="19"/>
      <c r="C44" s="17"/>
      <c r="D44" s="18"/>
      <c r="E44" s="19"/>
      <c r="F44" s="19"/>
      <c r="G44" s="18"/>
      <c r="H44" s="19"/>
      <c r="J44" s="22"/>
      <c r="K44" s="22"/>
    </row>
    <row r="45" spans="2:11" x14ac:dyDescent="0.25">
      <c r="B45" s="19"/>
      <c r="C45" s="17"/>
      <c r="D45" s="18"/>
      <c r="E45" s="19"/>
      <c r="F45" s="19"/>
      <c r="G45" s="18"/>
      <c r="H45" s="19"/>
      <c r="J45" s="22"/>
      <c r="K45" s="22"/>
    </row>
    <row r="46" spans="2:11" x14ac:dyDescent="0.25">
      <c r="B46" s="19"/>
      <c r="C46" s="17"/>
      <c r="D46" s="18"/>
      <c r="E46" s="19"/>
      <c r="F46" s="19"/>
      <c r="G46" s="18"/>
      <c r="H46" s="19"/>
      <c r="J46" s="22"/>
      <c r="K46" s="22"/>
    </row>
    <row r="47" spans="2:11" x14ac:dyDescent="0.25">
      <c r="B47" s="19"/>
      <c r="C47" s="17"/>
      <c r="D47" s="18"/>
      <c r="E47" s="19"/>
      <c r="F47" s="19"/>
      <c r="G47" s="18"/>
      <c r="H47" s="19"/>
      <c r="J47" s="22"/>
      <c r="K47" s="22"/>
    </row>
    <row r="48" spans="2:11" x14ac:dyDescent="0.25">
      <c r="B48" s="19"/>
      <c r="C48" s="17"/>
      <c r="D48" s="18"/>
      <c r="E48" s="19"/>
      <c r="F48" s="19"/>
      <c r="G48" s="18"/>
      <c r="H48" s="19"/>
      <c r="J48" s="22"/>
      <c r="K48" s="22"/>
    </row>
    <row r="49" spans="2:11" x14ac:dyDescent="0.25">
      <c r="B49" s="19"/>
      <c r="C49" s="17"/>
      <c r="D49" s="18"/>
      <c r="E49" s="19"/>
      <c r="F49" s="19"/>
      <c r="G49" s="18"/>
      <c r="H49" s="19"/>
      <c r="J49" s="22"/>
      <c r="K49" s="22"/>
    </row>
    <row r="50" spans="2:11" x14ac:dyDescent="0.25">
      <c r="B50" s="19"/>
      <c r="C50" s="17"/>
      <c r="D50" s="18"/>
      <c r="E50" s="19"/>
      <c r="F50" s="19"/>
      <c r="G50" s="18"/>
      <c r="H50" s="19"/>
      <c r="J50" s="22"/>
      <c r="K50" s="22"/>
    </row>
    <row r="51" spans="2:11" x14ac:dyDescent="0.25">
      <c r="B51" s="19"/>
      <c r="C51" s="17"/>
      <c r="D51" s="18"/>
      <c r="E51" s="19"/>
      <c r="F51" s="19"/>
      <c r="G51" s="18"/>
      <c r="H51" s="19"/>
      <c r="J51" s="22"/>
      <c r="K51" s="22"/>
    </row>
    <row r="52" spans="2:11" x14ac:dyDescent="0.25">
      <c r="B52" s="19"/>
      <c r="C52" s="17"/>
      <c r="D52" s="18"/>
      <c r="E52" s="19"/>
      <c r="F52" s="19"/>
      <c r="G52" s="18"/>
      <c r="H52" s="19"/>
      <c r="J52" s="22"/>
      <c r="K52" s="22"/>
    </row>
    <row r="53" spans="2:11" x14ac:dyDescent="0.25">
      <c r="B53" s="19"/>
      <c r="C53" s="17"/>
      <c r="D53" s="18"/>
      <c r="E53" s="19"/>
      <c r="F53" s="19"/>
      <c r="G53" s="18"/>
      <c r="H53" s="19"/>
      <c r="J53" s="22"/>
      <c r="K53" s="22"/>
    </row>
    <row r="54" spans="2:11" x14ac:dyDescent="0.25">
      <c r="B54" s="19"/>
      <c r="C54" s="17"/>
      <c r="D54" s="18"/>
      <c r="E54" s="19"/>
      <c r="F54" s="19"/>
      <c r="G54" s="18"/>
      <c r="H54" s="19"/>
      <c r="J54" s="22"/>
      <c r="K54" s="22"/>
    </row>
    <row r="55" spans="2:11" x14ac:dyDescent="0.25">
      <c r="B55" s="19"/>
      <c r="C55" s="17"/>
      <c r="D55" s="18"/>
      <c r="E55" s="19"/>
      <c r="F55" s="19"/>
      <c r="G55" s="18"/>
      <c r="H55" s="19"/>
    </row>
    <row r="56" spans="2:11" x14ac:dyDescent="0.25">
      <c r="B56" s="19"/>
      <c r="C56" s="17"/>
      <c r="D56" s="18"/>
      <c r="E56" s="19"/>
      <c r="F56" s="19"/>
      <c r="G56" s="18"/>
      <c r="H56" s="19"/>
    </row>
    <row r="57" spans="2:11" x14ac:dyDescent="0.25">
      <c r="B57" s="19"/>
    </row>
  </sheetData>
  <sortState ref="B7:G31">
    <sortCondition ref="B7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31.03.2016.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2020-02-21T10:16:56Z</dcterms:modified>
</cp:coreProperties>
</file>