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900" windowWidth="19185" windowHeight="5160" tabRatio="551"/>
  </bookViews>
  <sheets>
    <sheet name="BiH" sheetId="4" r:id="rId1"/>
    <sheet name="FBiH " sheetId="5" r:id="rId2"/>
    <sheet name="RS" sheetId="6" r:id="rId3"/>
  </sheets>
  <calcPr calcId="145621"/>
</workbook>
</file>

<file path=xl/calcChain.xml><?xml version="1.0" encoding="utf-8"?>
<calcChain xmlns="http://schemas.openxmlformats.org/spreadsheetml/2006/main">
  <c r="I17" i="4" l="1"/>
  <c r="H17" i="4"/>
  <c r="I17" i="5"/>
  <c r="H17" i="5"/>
  <c r="I20" i="6"/>
  <c r="H20" i="6"/>
  <c r="F26" i="4" l="1"/>
  <c r="F27" i="4"/>
  <c r="F25" i="4"/>
  <c r="F28" i="4" s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6" i="4"/>
  <c r="D26" i="4"/>
  <c r="D27" i="4"/>
  <c r="D25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6" i="4"/>
  <c r="F24" i="4" l="1"/>
  <c r="F29" i="4" s="1"/>
  <c r="F28" i="6" l="1"/>
  <c r="H23" i="6" l="1"/>
  <c r="H25" i="6"/>
  <c r="H26" i="6"/>
  <c r="D28" i="6"/>
  <c r="F28" i="5" l="1"/>
  <c r="H26" i="5" l="1"/>
  <c r="H25" i="5"/>
  <c r="H7" i="5"/>
  <c r="H8" i="5"/>
  <c r="H12" i="5"/>
  <c r="H13" i="5"/>
  <c r="H14" i="5"/>
  <c r="H15" i="5"/>
  <c r="H16" i="5"/>
  <c r="H18" i="5"/>
  <c r="H19" i="5"/>
  <c r="H20" i="5"/>
  <c r="H21" i="5"/>
  <c r="H22" i="5"/>
  <c r="H23" i="5"/>
  <c r="H6" i="5"/>
  <c r="D28" i="5"/>
  <c r="D24" i="5"/>
  <c r="D29" i="5" s="1"/>
  <c r="E27" i="5" l="1"/>
  <c r="E7" i="5"/>
  <c r="E9" i="5"/>
  <c r="E11" i="5"/>
  <c r="E13" i="5"/>
  <c r="E15" i="5"/>
  <c r="E17" i="5"/>
  <c r="E19" i="5"/>
  <c r="E21" i="5"/>
  <c r="E23" i="5"/>
  <c r="E12" i="5"/>
  <c r="E16" i="5"/>
  <c r="E18" i="5"/>
  <c r="E22" i="5"/>
  <c r="E6" i="5"/>
  <c r="E26" i="5"/>
  <c r="E25" i="5"/>
  <c r="E8" i="5"/>
  <c r="E10" i="5"/>
  <c r="E14" i="5"/>
  <c r="E20" i="5"/>
  <c r="D28" i="4"/>
  <c r="D24" i="4"/>
  <c r="D29" i="4" l="1"/>
  <c r="H26" i="4"/>
  <c r="H25" i="4"/>
  <c r="H7" i="4" l="1"/>
  <c r="H8" i="4"/>
  <c r="H12" i="4"/>
  <c r="H13" i="4"/>
  <c r="H14" i="4"/>
  <c r="H15" i="4"/>
  <c r="H16" i="4"/>
  <c r="H18" i="4"/>
  <c r="H19" i="4"/>
  <c r="H20" i="4"/>
  <c r="H21" i="4"/>
  <c r="H22" i="4"/>
  <c r="H23" i="4"/>
  <c r="D24" i="6"/>
  <c r="D29" i="6" s="1"/>
  <c r="E27" i="6" s="1"/>
  <c r="H6" i="4"/>
  <c r="F24" i="5"/>
  <c r="E26" i="6" l="1"/>
  <c r="E25" i="6"/>
  <c r="H7" i="6"/>
  <c r="H8" i="6"/>
  <c r="H12" i="6"/>
  <c r="H13" i="6"/>
  <c r="H14" i="6"/>
  <c r="H15" i="6"/>
  <c r="H16" i="6"/>
  <c r="H18" i="6"/>
  <c r="H21" i="6"/>
  <c r="F24" i="6"/>
  <c r="F29" i="6" l="1"/>
  <c r="G27" i="6" s="1"/>
  <c r="E28" i="6"/>
  <c r="E26" i="4"/>
  <c r="E25" i="4"/>
  <c r="E27" i="4"/>
  <c r="E7" i="4"/>
  <c r="E9" i="4"/>
  <c r="E11" i="4"/>
  <c r="E13" i="4"/>
  <c r="E15" i="4"/>
  <c r="E17" i="4"/>
  <c r="E19" i="4"/>
  <c r="E21" i="4"/>
  <c r="E23" i="4"/>
  <c r="E8" i="4"/>
  <c r="E10" i="4"/>
  <c r="E12" i="4"/>
  <c r="E14" i="4"/>
  <c r="E16" i="4"/>
  <c r="E18" i="4"/>
  <c r="E20" i="4"/>
  <c r="E22" i="4"/>
  <c r="E6" i="4"/>
  <c r="G26" i="6" l="1"/>
  <c r="G25" i="6"/>
  <c r="H28" i="5"/>
  <c r="G28" i="6" l="1"/>
  <c r="F29" i="5"/>
  <c r="H24" i="6"/>
  <c r="H6" i="6"/>
  <c r="H29" i="5" l="1"/>
  <c r="G26" i="5"/>
  <c r="I26" i="5" s="1"/>
  <c r="G27" i="5"/>
  <c r="E17" i="6"/>
  <c r="G25" i="5"/>
  <c r="E21" i="6"/>
  <c r="E23" i="6"/>
  <c r="E15" i="6"/>
  <c r="E7" i="6"/>
  <c r="H28" i="6"/>
  <c r="G16" i="5"/>
  <c r="G18" i="5"/>
  <c r="G20" i="5"/>
  <c r="G22" i="5"/>
  <c r="I22" i="5" s="1"/>
  <c r="G7" i="5"/>
  <c r="I7" i="5" s="1"/>
  <c r="G9" i="5"/>
  <c r="G11" i="5"/>
  <c r="G13" i="5"/>
  <c r="G15" i="5"/>
  <c r="I15" i="5" s="1"/>
  <c r="G17" i="5"/>
  <c r="G19" i="5"/>
  <c r="I19" i="5" s="1"/>
  <c r="G21" i="5"/>
  <c r="G23" i="5"/>
  <c r="G8" i="5"/>
  <c r="G10" i="5"/>
  <c r="G12" i="5"/>
  <c r="I12" i="5" s="1"/>
  <c r="G14" i="5"/>
  <c r="G6" i="5"/>
  <c r="H24" i="5"/>
  <c r="E22" i="6"/>
  <c r="E20" i="6"/>
  <c r="E18" i="6"/>
  <c r="E16" i="6"/>
  <c r="E14" i="6"/>
  <c r="E12" i="6"/>
  <c r="E10" i="6"/>
  <c r="E8" i="6"/>
  <c r="G27" i="4" l="1"/>
  <c r="G24" i="5"/>
  <c r="E24" i="5"/>
  <c r="G28" i="5"/>
  <c r="G29" i="5" s="1"/>
  <c r="E11" i="6"/>
  <c r="E19" i="6"/>
  <c r="E9" i="6"/>
  <c r="E6" i="6"/>
  <c r="E13" i="6"/>
  <c r="I8" i="5"/>
  <c r="I21" i="5"/>
  <c r="I13" i="5"/>
  <c r="I20" i="5"/>
  <c r="I16" i="5"/>
  <c r="H29" i="6"/>
  <c r="G7" i="6"/>
  <c r="I7" i="6" s="1"/>
  <c r="G9" i="6"/>
  <c r="G11" i="6"/>
  <c r="G13" i="6"/>
  <c r="G15" i="6"/>
  <c r="I15" i="6" s="1"/>
  <c r="G17" i="6"/>
  <c r="G19" i="6"/>
  <c r="G21" i="6"/>
  <c r="I21" i="6" s="1"/>
  <c r="G23" i="6"/>
  <c r="I23" i="6" s="1"/>
  <c r="G6" i="6"/>
  <c r="G8" i="6"/>
  <c r="I8" i="6" s="1"/>
  <c r="G10" i="6"/>
  <c r="G12" i="6"/>
  <c r="I12" i="6" s="1"/>
  <c r="G14" i="6"/>
  <c r="I14" i="6" s="1"/>
  <c r="G16" i="6"/>
  <c r="I16" i="6" s="1"/>
  <c r="G18" i="6"/>
  <c r="I18" i="6" s="1"/>
  <c r="G20" i="6"/>
  <c r="G22" i="6"/>
  <c r="H24" i="4"/>
  <c r="I6" i="5"/>
  <c r="H28" i="4"/>
  <c r="I14" i="5"/>
  <c r="I23" i="5"/>
  <c r="I18" i="5"/>
  <c r="E24" i="6" l="1"/>
  <c r="E29" i="6" s="1"/>
  <c r="I13" i="6"/>
  <c r="G24" i="6"/>
  <c r="G29" i="6" s="1"/>
  <c r="I25" i="5"/>
  <c r="E28" i="5"/>
  <c r="I28" i="5" s="1"/>
  <c r="I26" i="6"/>
  <c r="H29" i="4"/>
  <c r="G25" i="4"/>
  <c r="G23" i="4"/>
  <c r="G20" i="4"/>
  <c r="I20" i="4" s="1"/>
  <c r="G16" i="4"/>
  <c r="I16" i="4" s="1"/>
  <c r="G12" i="4"/>
  <c r="I12" i="4" s="1"/>
  <c r="G8" i="4"/>
  <c r="G26" i="4"/>
  <c r="G19" i="4"/>
  <c r="I19" i="4" s="1"/>
  <c r="G15" i="4"/>
  <c r="I15" i="4" s="1"/>
  <c r="G11" i="4"/>
  <c r="G7" i="4"/>
  <c r="I7" i="4" s="1"/>
  <c r="G22" i="4"/>
  <c r="I22" i="4" s="1"/>
  <c r="G6" i="4"/>
  <c r="G18" i="4"/>
  <c r="I18" i="4" s="1"/>
  <c r="G14" i="4"/>
  <c r="I14" i="4" s="1"/>
  <c r="G10" i="4"/>
  <c r="G21" i="4"/>
  <c r="I21" i="4" s="1"/>
  <c r="G17" i="4"/>
  <c r="G13" i="4"/>
  <c r="I13" i="4" s="1"/>
  <c r="G9" i="4"/>
  <c r="I25" i="6"/>
  <c r="I28" i="6"/>
  <c r="I24" i="5"/>
  <c r="I6" i="6"/>
  <c r="E24" i="4"/>
  <c r="E28" i="4"/>
  <c r="E29" i="5" l="1"/>
  <c r="I29" i="5" s="1"/>
  <c r="I26" i="4"/>
  <c r="E29" i="4"/>
  <c r="I8" i="4"/>
  <c r="I23" i="4"/>
  <c r="I24" i="6"/>
  <c r="I29" i="6"/>
  <c r="I6" i="4"/>
  <c r="G24" i="4"/>
  <c r="G28" i="4"/>
  <c r="I28" i="4" s="1"/>
  <c r="I25" i="4"/>
  <c r="I24" i="4" l="1"/>
  <c r="G29" i="4"/>
  <c r="I29" i="4" s="1"/>
</calcChain>
</file>

<file path=xl/sharedStrings.xml><?xml version="1.0" encoding="utf-8"?>
<sst xmlns="http://schemas.openxmlformats.org/spreadsheetml/2006/main" count="190" uniqueCount="55">
  <si>
    <t xml:space="preserve">(%)      </t>
  </si>
  <si>
    <t>-</t>
  </si>
  <si>
    <t>Vrsta osiguranja</t>
  </si>
  <si>
    <t>Udio (%)</t>
  </si>
  <si>
    <t>Zdravstveno osiguranje</t>
  </si>
  <si>
    <t>Osiguranje kredita</t>
  </si>
  <si>
    <t>Životna osiguranja (osiguranje života i rentna osiguranja)</t>
  </si>
  <si>
    <t>Druge vrste životnih osiguranja</t>
  </si>
  <si>
    <t>Promjena iznosa premija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</si>
  <si>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</si>
  <si>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</si>
  <si>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</si>
  <si>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</si>
  <si>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</si>
  <si>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</si>
  <si>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</si>
  <si>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</si>
  <si>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</si>
  <si>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</si>
  <si>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</si>
  <si>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</si>
  <si>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</si>
  <si>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</si>
  <si>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</si>
  <si>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</si>
  <si>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</si>
  <si>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</si>
  <si>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II 2015.*</t>
  </si>
  <si>
    <t>II 2016.**</t>
  </si>
  <si>
    <t>*Podatci se odnose na razdoblje od 01.01. do 28.02.2015. godine.</t>
  </si>
  <si>
    <t>**Podatci se odnose na razdoblje od 01.01. do 29.02.2016. godine.</t>
  </si>
  <si>
    <t>Premije po skupinama/vrstama osiguranja u BiH (u KM) za veljaču 2015. i 2016. godine</t>
  </si>
  <si>
    <t>Premije po skupinama/vrstama osiguranja u FBiH (u KM) za veljaču 2015. i 2016. godine</t>
  </si>
  <si>
    <t>Premije po skupinama/vrstama osiguranja u RS (u KM) za veljaču 2015. i 2016. godine</t>
  </si>
  <si>
    <t>Promjena u udjelu</t>
  </si>
  <si>
    <t>Osiguranje robe u prijevozu</t>
  </si>
  <si>
    <t>Osiguranje od različitih financijskih gubitaka</t>
  </si>
  <si>
    <t>Ukupno (neživotna osiguranja - skupine osiguranja)</t>
  </si>
  <si>
    <t>Ukupno (životna osiguranja - skupine osiguranja)</t>
  </si>
  <si>
    <t>Sveukupno (skupine osiguranja 1-19)</t>
  </si>
  <si>
    <t>Osiguranje nezgoda</t>
  </si>
  <si>
    <t>Osiguranje cestovnih vozila</t>
  </si>
  <si>
    <t>Osiguranje tračnih vozila</t>
  </si>
  <si>
    <t>Osiguranje zračnih letjelica</t>
  </si>
  <si>
    <t>Osiguranje plovila</t>
  </si>
  <si>
    <t>Osiguranje imovine od požara i prirodnih sila</t>
  </si>
  <si>
    <t>Osiguranja od ostalih šteta na imovini</t>
  </si>
  <si>
    <t>Osiguranje od odgovornosti za motorna vozila</t>
  </si>
  <si>
    <t>Osiguranje od civilne odgovornosti za zračne letjelice</t>
  </si>
  <si>
    <t>Osiguranje od civilne odgovornosti za plovila</t>
  </si>
  <si>
    <t>Osiguranje od opće civilne odgovornosti</t>
  </si>
  <si>
    <t>Osiguranje jamstva</t>
  </si>
  <si>
    <t>Osiguranje troškova pravne zaštite</t>
  </si>
  <si>
    <t>Osiguranje pomoći</t>
  </si>
  <si>
    <t>Dodatna osiguranja uz životno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</si>
</sst>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€]_-;\-* #,##0.00\ [$€]_-;_-* &quot;-&quot;??\ [$€]_-;_-@_-"/>
    <numFmt numFmtId="165" formatCode="_(* #,##0.00_);_(* \(#,##0.00\);_(* &quot;-&quot;??_);_(@_)"/>
  </numFmts>
  <fonts count="69" x14ac:knownFonts="1">
    <font>
      <sz val="10"/>
      <name val="Arial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8"/>
      <name val="Calibri"/>
      <family val="2"/>
      <charset val="238"/>
    </font>
    <font>
      <sz val="12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2"/>
      <color indexed="8"/>
      <name val="Calibri"/>
      <family val="2"/>
      <charset val="204"/>
      <scheme val="minor"/>
    </font>
    <font>
      <sz val="12"/>
      <color indexed="9"/>
      <name val="Calibri"/>
      <family val="2"/>
      <charset val="204"/>
      <scheme val="minor"/>
    </font>
    <font>
      <b/>
      <sz val="12"/>
      <color indexed="10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Arial"/>
      <family val="2"/>
    </font>
    <font>
      <sz val="11"/>
      <color rgb="FF00B0F0"/>
      <name val="Calibri"/>
      <family val="2"/>
    </font>
    <font>
      <sz val="10"/>
      <color rgb="FF000000"/>
      <name val="Arial"/>
      <family val="2"/>
    </font>
    <font>
      <sz val="10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rgb="FF00B050"/>
      <name val="Calibri"/>
      <family val="2"/>
      <charset val="204"/>
      <scheme val="minor"/>
    </font>
    <font>
      <sz val="10"/>
      <name val="Bookman Old Style"/>
      <family val="1"/>
      <charset val="238"/>
    </font>
    <font>
      <sz val="10"/>
      <color rgb="FF00B05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Arial"/>
      <family val="2"/>
      <charset val="238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Bookman Old Style"/>
      <family val="1"/>
      <charset val="238"/>
    </font>
    <font>
      <sz val="9"/>
      <color theme="1"/>
      <name val="Arial"/>
      <family val="2"/>
      <charset val="238"/>
    </font>
    <font>
      <sz val="9"/>
      <color theme="1"/>
      <name val="Bookman Old Style"/>
      <family val="1"/>
      <charset val="23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165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13" fillId="0" borderId="0"/>
    <xf numFmtId="0" fontId="21" fillId="22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22" fillId="0" borderId="0"/>
    <xf numFmtId="0" fontId="11" fillId="23" borderId="7" applyNumberFormat="0" applyFont="0" applyAlignment="0" applyProtection="0"/>
    <xf numFmtId="0" fontId="23" fillId="20" borderId="8" applyNumberFormat="0" applyAlignment="0" applyProtection="0"/>
    <xf numFmtId="0" fontId="13" fillId="0" borderId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5" fillId="0" borderId="0"/>
    <xf numFmtId="0" fontId="5" fillId="0" borderId="0"/>
    <xf numFmtId="0" fontId="45" fillId="0" borderId="0"/>
    <xf numFmtId="0" fontId="5" fillId="0" borderId="0"/>
    <xf numFmtId="0" fontId="45" fillId="0" borderId="0"/>
    <xf numFmtId="0" fontId="4" fillId="0" borderId="0"/>
    <xf numFmtId="0" fontId="45" fillId="0" borderId="0"/>
    <xf numFmtId="0" fontId="45" fillId="0" borderId="0"/>
    <xf numFmtId="0" fontId="4" fillId="0" borderId="0"/>
    <xf numFmtId="0" fontId="4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68">
    <xf numFmtId="0" fontId="0" fillId="0" borderId="0" xfId="0"/>
    <xf numFmtId="0" fontId="28" fillId="0" borderId="0" xfId="197" applyFont="1"/>
    <xf numFmtId="0" fontId="30" fillId="0" borderId="0" xfId="197" applyFont="1"/>
    <xf numFmtId="0" fontId="29" fillId="0" borderId="0" xfId="197" applyFont="1"/>
    <xf numFmtId="0" fontId="28" fillId="0" borderId="0" xfId="197" applyFont="1" applyBorder="1"/>
    <xf numFmtId="0" fontId="31" fillId="0" borderId="0" xfId="197" applyFont="1" applyFill="1" applyBorder="1"/>
    <xf numFmtId="3" fontId="29" fillId="0" borderId="0" xfId="197" applyNumberFormat="1" applyFont="1" applyBorder="1" applyAlignment="1">
      <alignment horizontal="right"/>
    </xf>
    <xf numFmtId="3" fontId="28" fillId="0" borderId="0" xfId="197" applyNumberFormat="1" applyFont="1" applyBorder="1"/>
    <xf numFmtId="3" fontId="32" fillId="0" borderId="0" xfId="197" applyNumberFormat="1" applyFont="1" applyBorder="1" applyAlignment="1">
      <alignment horizontal="right"/>
    </xf>
    <xf numFmtId="3" fontId="28" fillId="0" borderId="0" xfId="197" applyNumberFormat="1" applyFont="1"/>
    <xf numFmtId="0" fontId="28" fillId="0" borderId="0" xfId="197" applyFont="1" applyBorder="1" applyAlignment="1">
      <alignment horizontal="justify"/>
    </xf>
    <xf numFmtId="0" fontId="29" fillId="0" borderId="0" xfId="197" applyFont="1" applyBorder="1" applyAlignment="1">
      <alignment horizontal="left" wrapText="1"/>
    </xf>
    <xf numFmtId="0" fontId="29" fillId="0" borderId="0" xfId="197" applyFont="1" applyBorder="1" applyAlignment="1">
      <alignment horizontal="right" wrapText="1"/>
    </xf>
    <xf numFmtId="0" fontId="28" fillId="0" borderId="0" xfId="197" applyFont="1" applyAlignment="1">
      <alignment wrapText="1"/>
    </xf>
    <xf numFmtId="0" fontId="28" fillId="0" borderId="0" xfId="197" applyFont="1" applyBorder="1" applyAlignment="1"/>
    <xf numFmtId="0" fontId="29" fillId="0" borderId="0" xfId="197" applyFont="1" applyBorder="1" applyAlignment="1">
      <alignment wrapText="1"/>
    </xf>
    <xf numFmtId="0" fontId="29" fillId="0" borderId="0" xfId="197" applyFont="1" applyBorder="1" applyAlignment="1"/>
    <xf numFmtId="0" fontId="36" fillId="0" borderId="12" xfId="197" applyFont="1" applyBorder="1" applyAlignment="1">
      <alignment horizontal="right" vertical="center"/>
    </xf>
    <xf numFmtId="0" fontId="38" fillId="0" borderId="10" xfId="197" applyFont="1" applyBorder="1" applyAlignment="1">
      <alignment horizontal="left" vertical="center" wrapText="1"/>
    </xf>
    <xf numFmtId="10" fontId="36" fillId="0" borderId="10" xfId="197" applyNumberFormat="1" applyFont="1" applyBorder="1" applyAlignment="1">
      <alignment horizontal="right" vertical="center" wrapText="1"/>
    </xf>
    <xf numFmtId="10" fontId="37" fillId="0" borderId="10" xfId="197" applyNumberFormat="1" applyFont="1" applyBorder="1" applyAlignment="1">
      <alignment vertical="center" wrapText="1"/>
    </xf>
    <xf numFmtId="10" fontId="37" fillId="0" borderId="14" xfId="197" applyNumberFormat="1" applyFont="1" applyBorder="1" applyAlignment="1">
      <alignment vertical="center" wrapText="1"/>
    </xf>
    <xf numFmtId="0" fontId="36" fillId="0" borderId="10" xfId="197" applyFont="1" applyBorder="1" applyAlignment="1">
      <alignment horizontal="left" vertical="center" wrapText="1"/>
    </xf>
    <xf numFmtId="0" fontId="36" fillId="0" borderId="10" xfId="197" applyFont="1" applyFill="1" applyBorder="1" applyAlignment="1">
      <alignment horizontal="left" vertical="center" wrapText="1"/>
    </xf>
    <xf numFmtId="10" fontId="37" fillId="0" borderId="10" xfId="197" applyNumberFormat="1" applyFont="1" applyBorder="1" applyAlignment="1">
      <alignment horizontal="right" vertical="center" wrapText="1"/>
    </xf>
    <xf numFmtId="10" fontId="37" fillId="0" borderId="14" xfId="197" applyNumberFormat="1" applyFont="1" applyBorder="1" applyAlignment="1">
      <alignment horizontal="right" vertical="center" wrapText="1"/>
    </xf>
    <xf numFmtId="0" fontId="33" fillId="24" borderId="12" xfId="197" applyFont="1" applyFill="1" applyBorder="1" applyAlignment="1">
      <alignment horizontal="right" vertical="center"/>
    </xf>
    <xf numFmtId="0" fontId="33" fillId="24" borderId="10" xfId="197" applyFont="1" applyFill="1" applyBorder="1" applyAlignment="1">
      <alignment horizontal="right" vertical="center" wrapText="1"/>
    </xf>
    <xf numFmtId="10" fontId="33" fillId="24" borderId="10" xfId="197" applyNumberFormat="1" applyFont="1" applyFill="1" applyBorder="1" applyAlignment="1">
      <alignment horizontal="right" vertical="center" wrapText="1"/>
    </xf>
    <xf numFmtId="10" fontId="35" fillId="24" borderId="10" xfId="197" applyNumberFormat="1" applyFont="1" applyFill="1" applyBorder="1" applyAlignment="1">
      <alignment horizontal="right" vertical="center" wrapText="1"/>
    </xf>
    <xf numFmtId="10" fontId="35" fillId="24" borderId="14" xfId="197" applyNumberFormat="1" applyFont="1" applyFill="1" applyBorder="1" applyAlignment="1">
      <alignment horizontal="right" vertical="center" wrapText="1"/>
    </xf>
    <xf numFmtId="10" fontId="33" fillId="24" borderId="10" xfId="197" applyNumberFormat="1" applyFont="1" applyFill="1" applyBorder="1" applyAlignment="1">
      <alignment vertical="center" wrapText="1"/>
    </xf>
    <xf numFmtId="10" fontId="35" fillId="24" borderId="10" xfId="197" applyNumberFormat="1" applyFont="1" applyFill="1" applyBorder="1" applyAlignment="1">
      <alignment vertical="center" wrapText="1"/>
    </xf>
    <xf numFmtId="10" fontId="35" fillId="24" borderId="14" xfId="197" applyNumberFormat="1" applyFont="1" applyFill="1" applyBorder="1" applyAlignment="1">
      <alignment vertical="center" wrapText="1"/>
    </xf>
    <xf numFmtId="0" fontId="33" fillId="25" borderId="16" xfId="197" applyFont="1" applyFill="1" applyBorder="1" applyAlignment="1">
      <alignment horizontal="justify" vertical="center"/>
    </xf>
    <xf numFmtId="0" fontId="33" fillId="25" borderId="13" xfId="197" applyFont="1" applyFill="1" applyBorder="1" applyAlignment="1">
      <alignment horizontal="right" vertical="center" wrapText="1"/>
    </xf>
    <xf numFmtId="10" fontId="35" fillId="25" borderId="13" xfId="197" applyNumberFormat="1" applyFont="1" applyFill="1" applyBorder="1" applyAlignment="1">
      <alignment vertical="center" wrapText="1"/>
    </xf>
    <xf numFmtId="10" fontId="35" fillId="25" borderId="15" xfId="197" applyNumberFormat="1" applyFont="1" applyFill="1" applyBorder="1" applyAlignment="1">
      <alignment vertical="center" wrapText="1"/>
    </xf>
    <xf numFmtId="0" fontId="33" fillId="25" borderId="16" xfId="197" applyFont="1" applyFill="1" applyBorder="1" applyAlignment="1">
      <alignment horizontal="right" vertical="center"/>
    </xf>
    <xf numFmtId="4" fontId="0" fillId="0" borderId="0" xfId="0" applyNumberFormat="1" applyBorder="1"/>
    <xf numFmtId="0" fontId="39" fillId="0" borderId="0" xfId="197" applyFont="1" applyBorder="1" applyAlignment="1">
      <alignment wrapText="1"/>
    </xf>
    <xf numFmtId="4" fontId="40" fillId="0" borderId="0" xfId="0" applyNumberFormat="1" applyFont="1"/>
    <xf numFmtId="3" fontId="42" fillId="0" borderId="0" xfId="0" applyNumberFormat="1" applyFont="1"/>
    <xf numFmtId="3" fontId="43" fillId="0" borderId="0" xfId="197" applyNumberFormat="1" applyFont="1"/>
    <xf numFmtId="0" fontId="44" fillId="0" borderId="0" xfId="197" applyFont="1"/>
    <xf numFmtId="3" fontId="41" fillId="0" borderId="0" xfId="0" applyNumberFormat="1" applyFont="1" applyFill="1" applyBorder="1"/>
    <xf numFmtId="10" fontId="36" fillId="0" borderId="25" xfId="197" applyNumberFormat="1" applyFont="1" applyBorder="1" applyAlignment="1">
      <alignment horizontal="right" vertical="center" wrapText="1"/>
    </xf>
    <xf numFmtId="0" fontId="29" fillId="0" borderId="0" xfId="197" applyFont="1" applyBorder="1"/>
    <xf numFmtId="4" fontId="46" fillId="0" borderId="0" xfId="205" applyNumberFormat="1" applyFont="1" applyBorder="1" applyAlignment="1"/>
    <xf numFmtId="9" fontId="33" fillId="25" borderId="13" xfId="197" applyNumberFormat="1" applyFont="1" applyFill="1" applyBorder="1" applyAlignment="1">
      <alignment vertical="center"/>
    </xf>
    <xf numFmtId="9" fontId="33" fillId="25" borderId="13" xfId="197" applyNumberFormat="1" applyFont="1" applyFill="1" applyBorder="1" applyAlignment="1">
      <alignment horizontal="right" vertical="center" wrapText="1"/>
    </xf>
    <xf numFmtId="3" fontId="47" fillId="0" borderId="0" xfId="0" applyNumberFormat="1" applyFont="1" applyBorder="1"/>
    <xf numFmtId="3" fontId="0" fillId="0" borderId="0" xfId="0" applyNumberFormat="1" applyBorder="1"/>
    <xf numFmtId="10" fontId="47" fillId="0" borderId="10" xfId="197" applyNumberFormat="1" applyFont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 wrapText="1"/>
    </xf>
    <xf numFmtId="3" fontId="49" fillId="0" borderId="0" xfId="197" applyNumberFormat="1" applyFont="1"/>
    <xf numFmtId="1" fontId="28" fillId="0" borderId="0" xfId="197" applyNumberFormat="1" applyFont="1" applyBorder="1"/>
    <xf numFmtId="1" fontId="49" fillId="0" borderId="0" xfId="197" applyNumberFormat="1" applyFont="1" applyBorder="1"/>
    <xf numFmtId="0" fontId="50" fillId="0" borderId="0" xfId="211" applyFont="1" applyFill="1" applyBorder="1" applyAlignment="1" applyProtection="1">
      <alignment horizontal="left" wrapText="1"/>
    </xf>
    <xf numFmtId="3" fontId="46" fillId="0" borderId="0" xfId="211" applyNumberFormat="1" applyFont="1" applyFill="1" applyBorder="1" applyAlignment="1" applyProtection="1">
      <alignment horizontal="right"/>
    </xf>
    <xf numFmtId="3" fontId="51" fillId="0" borderId="0" xfId="197" applyNumberFormat="1" applyFont="1" applyFill="1" applyBorder="1"/>
    <xf numFmtId="0" fontId="28" fillId="0" borderId="0" xfId="197" applyFont="1" applyFill="1" applyBorder="1"/>
    <xf numFmtId="4" fontId="46" fillId="0" borderId="0" xfId="205" applyNumberFormat="1" applyFont="1" applyFill="1" applyBorder="1" applyAlignment="1"/>
    <xf numFmtId="0" fontId="50" fillId="0" borderId="0" xfId="211" applyFont="1" applyFill="1" applyBorder="1" applyAlignment="1" applyProtection="1">
      <alignment wrapText="1"/>
    </xf>
    <xf numFmtId="3" fontId="28" fillId="0" borderId="0" xfId="197" applyNumberFormat="1" applyFont="1" applyFill="1" applyBorder="1"/>
    <xf numFmtId="3" fontId="49" fillId="0" borderId="0" xfId="197" applyNumberFormat="1" applyFont="1" applyFill="1" applyBorder="1"/>
    <xf numFmtId="3" fontId="46" fillId="0" borderId="0" xfId="205" applyNumberFormat="1" applyFont="1" applyFill="1" applyBorder="1" applyAlignment="1"/>
    <xf numFmtId="0" fontId="33" fillId="25" borderId="24" xfId="197" applyFont="1" applyFill="1" applyBorder="1" applyAlignment="1">
      <alignment horizontal="center" vertical="center" wrapText="1"/>
    </xf>
    <xf numFmtId="0" fontId="33" fillId="25" borderId="23" xfId="197" applyFont="1" applyFill="1" applyBorder="1" applyAlignment="1">
      <alignment horizontal="center" vertical="center" wrapText="1"/>
    </xf>
    <xf numFmtId="0" fontId="53" fillId="0" borderId="0" xfId="197" applyFont="1"/>
    <xf numFmtId="0" fontId="0" fillId="0" borderId="0" xfId="0" applyAlignment="1">
      <alignment horizontal="center"/>
    </xf>
    <xf numFmtId="0" fontId="47" fillId="0" borderId="10" xfId="197" applyFont="1" applyBorder="1" applyAlignment="1">
      <alignment horizontal="left" vertical="center" wrapText="1"/>
    </xf>
    <xf numFmtId="10" fontId="47" fillId="0" borderId="10" xfId="197" applyNumberFormat="1" applyFont="1" applyFill="1" applyBorder="1" applyAlignment="1">
      <alignment horizontal="right" vertical="center"/>
    </xf>
    <xf numFmtId="10" fontId="55" fillId="0" borderId="10" xfId="197" applyNumberFormat="1" applyFont="1" applyBorder="1" applyAlignment="1">
      <alignment vertical="center" wrapText="1"/>
    </xf>
    <xf numFmtId="10" fontId="55" fillId="0" borderId="14" xfId="197" applyNumberFormat="1" applyFont="1" applyBorder="1" applyAlignment="1">
      <alignment vertical="center" wrapText="1"/>
    </xf>
    <xf numFmtId="0" fontId="47" fillId="0" borderId="10" xfId="197" applyFont="1" applyFill="1" applyBorder="1" applyAlignment="1">
      <alignment horizontal="left" vertical="center" wrapText="1"/>
    </xf>
    <xf numFmtId="10" fontId="55" fillId="0" borderId="10" xfId="197" applyNumberFormat="1" applyFont="1" applyBorder="1" applyAlignment="1">
      <alignment horizontal="right" vertical="center" wrapText="1"/>
    </xf>
    <xf numFmtId="10" fontId="55" fillId="0" borderId="14" xfId="197" applyNumberFormat="1" applyFont="1" applyBorder="1" applyAlignment="1">
      <alignment horizontal="right" vertical="center" wrapText="1"/>
    </xf>
    <xf numFmtId="0" fontId="48" fillId="24" borderId="12" xfId="197" applyFont="1" applyFill="1" applyBorder="1" applyAlignment="1">
      <alignment horizontal="right" vertical="center"/>
    </xf>
    <xf numFmtId="0" fontId="48" fillId="24" borderId="10" xfId="197" applyFont="1" applyFill="1" applyBorder="1" applyAlignment="1">
      <alignment horizontal="right" vertical="center" wrapText="1"/>
    </xf>
    <xf numFmtId="10" fontId="48" fillId="24" borderId="10" xfId="197" applyNumberFormat="1" applyFont="1" applyFill="1" applyBorder="1" applyAlignment="1">
      <alignment horizontal="right" vertical="center"/>
    </xf>
    <xf numFmtId="10" fontId="54" fillId="24" borderId="10" xfId="197" applyNumberFormat="1" applyFont="1" applyFill="1" applyBorder="1" applyAlignment="1">
      <alignment vertical="center" wrapText="1"/>
    </xf>
    <xf numFmtId="10" fontId="54" fillId="24" borderId="14" xfId="197" applyNumberFormat="1" applyFont="1" applyFill="1" applyBorder="1" applyAlignment="1">
      <alignment vertical="center" wrapText="1"/>
    </xf>
    <xf numFmtId="0" fontId="47" fillId="0" borderId="12" xfId="197" applyFont="1" applyBorder="1" applyAlignment="1">
      <alignment horizontal="right" vertical="center"/>
    </xf>
    <xf numFmtId="0" fontId="47" fillId="0" borderId="11" xfId="197" applyFont="1" applyBorder="1" applyAlignment="1">
      <alignment horizontal="left" vertical="center" wrapText="1"/>
    </xf>
    <xf numFmtId="10" fontId="55" fillId="0" borderId="26" xfId="197" applyNumberFormat="1" applyFont="1" applyBorder="1" applyAlignment="1">
      <alignment horizontal="right" vertical="center" wrapText="1"/>
    </xf>
    <xf numFmtId="0" fontId="48" fillId="25" borderId="16" xfId="197" applyFont="1" applyFill="1" applyBorder="1" applyAlignment="1">
      <alignment horizontal="right" vertical="center"/>
    </xf>
    <xf numFmtId="0" fontId="48" fillId="25" borderId="13" xfId="197" applyFont="1" applyFill="1" applyBorder="1" applyAlignment="1">
      <alignment horizontal="right" vertical="center" wrapText="1"/>
    </xf>
    <xf numFmtId="9" fontId="48" fillId="25" borderId="13" xfId="197" applyNumberFormat="1" applyFont="1" applyFill="1" applyBorder="1" applyAlignment="1">
      <alignment horizontal="right" vertical="center"/>
    </xf>
    <xf numFmtId="10" fontId="54" fillId="25" borderId="13" xfId="197" applyNumberFormat="1" applyFont="1" applyFill="1" applyBorder="1" applyAlignment="1">
      <alignment vertical="center" wrapText="1"/>
    </xf>
    <xf numFmtId="10" fontId="54" fillId="25" borderId="15" xfId="197" applyNumberFormat="1" applyFont="1" applyFill="1" applyBorder="1" applyAlignment="1">
      <alignment vertical="center" wrapText="1"/>
    </xf>
    <xf numFmtId="3" fontId="48" fillId="24" borderId="10" xfId="197" applyNumberFormat="1" applyFont="1" applyFill="1" applyBorder="1" applyAlignment="1">
      <alignment horizontal="right" vertical="center" wrapText="1"/>
    </xf>
    <xf numFmtId="0" fontId="44" fillId="0" borderId="0" xfId="197" applyFont="1" applyBorder="1" applyAlignment="1">
      <alignment vertical="center"/>
    </xf>
    <xf numFmtId="0" fontId="28" fillId="0" borderId="0" xfId="197" applyFont="1" applyAlignment="1">
      <alignment vertical="center"/>
    </xf>
    <xf numFmtId="0" fontId="0" fillId="0" borderId="0" xfId="0" applyAlignment="1">
      <alignment vertical="center"/>
    </xf>
    <xf numFmtId="0" fontId="44" fillId="0" borderId="0" xfId="197" applyFont="1" applyAlignment="1">
      <alignment vertical="center"/>
    </xf>
    <xf numFmtId="0" fontId="56" fillId="0" borderId="0" xfId="197" applyFont="1" applyBorder="1" applyAlignment="1"/>
    <xf numFmtId="4" fontId="57" fillId="0" borderId="0" xfId="0" applyNumberFormat="1" applyFont="1" applyBorder="1"/>
    <xf numFmtId="4" fontId="58" fillId="0" borderId="0" xfId="197" applyNumberFormat="1" applyFont="1" applyBorder="1" applyAlignment="1"/>
    <xf numFmtId="0" fontId="60" fillId="0" borderId="0" xfId="197" applyFont="1" applyBorder="1"/>
    <xf numFmtId="0" fontId="59" fillId="0" borderId="0" xfId="197" applyFont="1" applyBorder="1"/>
    <xf numFmtId="1" fontId="60" fillId="0" borderId="0" xfId="197" applyNumberFormat="1" applyFont="1" applyBorder="1"/>
    <xf numFmtId="3" fontId="57" fillId="0" borderId="0" xfId="0" applyNumberFormat="1" applyFont="1" applyBorder="1"/>
    <xf numFmtId="4" fontId="59" fillId="0" borderId="0" xfId="197" applyNumberFormat="1" applyFont="1" applyBorder="1"/>
    <xf numFmtId="4" fontId="61" fillId="0" borderId="0" xfId="211" applyNumberFormat="1" applyFont="1" applyBorder="1" applyAlignment="1" applyProtection="1">
      <alignment horizontal="right"/>
      <protection locked="0"/>
    </xf>
    <xf numFmtId="4" fontId="61" fillId="0" borderId="0" xfId="211" applyNumberFormat="1" applyFont="1" applyBorder="1" applyAlignment="1" applyProtection="1">
      <alignment horizontal="right"/>
    </xf>
    <xf numFmtId="4" fontId="47" fillId="0" borderId="0" xfId="197" applyNumberFormat="1" applyFont="1" applyBorder="1"/>
    <xf numFmtId="4" fontId="62" fillId="0" borderId="0" xfId="0" applyNumberFormat="1" applyFont="1" applyBorder="1"/>
    <xf numFmtId="4" fontId="63" fillId="0" borderId="0" xfId="205" applyNumberFormat="1" applyFont="1" applyBorder="1" applyAlignment="1"/>
    <xf numFmtId="4" fontId="52" fillId="0" borderId="0" xfId="197" applyNumberFormat="1" applyFont="1" applyBorder="1"/>
    <xf numFmtId="0" fontId="52" fillId="0" borderId="0" xfId="197" applyFont="1" applyBorder="1"/>
    <xf numFmtId="0" fontId="57" fillId="0" borderId="0" xfId="0" applyFont="1" applyBorder="1"/>
    <xf numFmtId="3" fontId="64" fillId="0" borderId="0" xfId="197" applyNumberFormat="1" applyFont="1" applyFill="1" applyBorder="1"/>
    <xf numFmtId="0" fontId="64" fillId="0" borderId="0" xfId="197" applyFont="1" applyBorder="1"/>
    <xf numFmtId="0" fontId="62" fillId="0" borderId="0" xfId="0" applyFont="1" applyBorder="1"/>
    <xf numFmtId="3" fontId="48" fillId="25" borderId="13" xfId="197" applyNumberFormat="1" applyFont="1" applyFill="1" applyBorder="1" applyAlignment="1">
      <alignment horizontal="right" vertical="center"/>
    </xf>
    <xf numFmtId="3" fontId="65" fillId="25" borderId="13" xfId="197" applyNumberFormat="1" applyFont="1" applyFill="1" applyBorder="1" applyAlignment="1">
      <alignment horizontal="right" vertical="center"/>
    </xf>
    <xf numFmtId="3" fontId="47" fillId="0" borderId="10" xfId="0" applyNumberFormat="1" applyFont="1" applyBorder="1"/>
    <xf numFmtId="3" fontId="66" fillId="0" borderId="10" xfId="0" applyNumberFormat="1" applyFont="1" applyBorder="1" applyAlignment="1">
      <alignment vertical="center"/>
    </xf>
    <xf numFmtId="3" fontId="48" fillId="24" borderId="10" xfId="197" applyNumberFormat="1" applyFont="1" applyFill="1" applyBorder="1" applyAlignment="1">
      <alignment horizontal="right" vertical="center"/>
    </xf>
    <xf numFmtId="3" fontId="47" fillId="0" borderId="10" xfId="205" applyNumberFormat="1" applyFont="1" applyBorder="1"/>
    <xf numFmtId="3" fontId="48" fillId="24" borderId="10" xfId="197" applyNumberFormat="1" applyFont="1" applyFill="1" applyBorder="1" applyAlignment="1">
      <alignment vertical="center" wrapText="1"/>
    </xf>
    <xf numFmtId="3" fontId="67" fillId="0" borderId="10" xfId="205" applyNumberFormat="1" applyFont="1" applyBorder="1"/>
    <xf numFmtId="3" fontId="65" fillId="24" borderId="10" xfId="197" applyNumberFormat="1" applyFont="1" applyFill="1" applyBorder="1" applyAlignment="1">
      <alignment horizontal="right" vertical="center"/>
    </xf>
    <xf numFmtId="3" fontId="68" fillId="0" borderId="10" xfId="0" applyNumberFormat="1" applyFont="1" applyBorder="1" applyAlignment="1">
      <alignment vertical="center"/>
    </xf>
    <xf numFmtId="3" fontId="65" fillId="24" borderId="10" xfId="197" applyNumberFormat="1" applyFont="1" applyFill="1" applyBorder="1" applyAlignment="1">
      <alignment vertical="center" wrapText="1"/>
    </xf>
    <xf numFmtId="3" fontId="47" fillId="0" borderId="10" xfId="197" applyNumberFormat="1" applyFont="1" applyFill="1" applyBorder="1" applyAlignment="1">
      <alignment horizontal="right" vertical="center"/>
    </xf>
    <xf numFmtId="0" fontId="29" fillId="0" borderId="20" xfId="197" applyFont="1" applyBorder="1" applyAlignment="1">
      <alignment horizontal="center"/>
    </xf>
    <xf numFmtId="0" fontId="29" fillId="0" borderId="21" xfId="197" applyFont="1" applyBorder="1" applyAlignment="1">
      <alignment horizontal="center"/>
    </xf>
    <xf numFmtId="0" fontId="29" fillId="0" borderId="22" xfId="197" applyFont="1" applyBorder="1" applyAlignment="1">
      <alignment horizontal="center"/>
    </xf>
    <xf numFmtId="0" fontId="48" fillId="25" borderId="18" xfId="197" applyFont="1" applyFill="1" applyBorder="1" applyAlignment="1">
      <alignment horizontal="center" vertical="center" wrapText="1"/>
    </xf>
    <xf numFmtId="0" fontId="47" fillId="25" borderId="10" xfId="197" applyFont="1" applyFill="1" applyBorder="1" applyAlignment="1">
      <alignment horizontal="center" vertical="center" wrapText="1"/>
    </xf>
    <xf numFmtId="0" fontId="54" fillId="25" borderId="18" xfId="197" applyFont="1" applyFill="1" applyBorder="1" applyAlignment="1">
      <alignment horizontal="center" vertical="center" wrapText="1"/>
    </xf>
    <xf numFmtId="0" fontId="55" fillId="25" borderId="10" xfId="197" applyFont="1" applyFill="1" applyBorder="1" applyAlignment="1">
      <alignment horizontal="center" vertical="center" wrapText="1"/>
    </xf>
    <xf numFmtId="0" fontId="54" fillId="25" borderId="19" xfId="197" applyFont="1" applyFill="1" applyBorder="1" applyAlignment="1">
      <alignment horizontal="center" vertical="center" wrapText="1"/>
    </xf>
    <xf numFmtId="0" fontId="55" fillId="25" borderId="14" xfId="197" applyFont="1" applyFill="1" applyBorder="1" applyAlignment="1">
      <alignment horizontal="center" vertical="center" wrapText="1"/>
    </xf>
    <xf numFmtId="0" fontId="48" fillId="25" borderId="17" xfId="197" applyFont="1" applyFill="1" applyBorder="1" applyAlignment="1">
      <alignment horizontal="center" vertical="center" wrapText="1"/>
    </xf>
    <xf numFmtId="0" fontId="48" fillId="25" borderId="12" xfId="197" applyFont="1" applyFill="1" applyBorder="1" applyAlignment="1">
      <alignment horizontal="center" vertical="center" wrapText="1"/>
    </xf>
    <xf numFmtId="0" fontId="48" fillId="25" borderId="10" xfId="197" applyFont="1" applyFill="1" applyBorder="1" applyAlignment="1">
      <alignment horizontal="center" vertical="center" wrapText="1"/>
    </xf>
    <xf numFmtId="0" fontId="48" fillId="25" borderId="18" xfId="197" applyFont="1" applyFill="1" applyBorder="1" applyAlignment="1">
      <alignment horizontal="center" vertical="center"/>
    </xf>
    <xf numFmtId="0" fontId="48" fillId="25" borderId="10" xfId="197" applyFont="1" applyFill="1" applyBorder="1" applyAlignment="1">
      <alignment horizontal="center" vertical="center"/>
    </xf>
    <xf numFmtId="0" fontId="35" fillId="25" borderId="29" xfId="197" applyFont="1" applyFill="1" applyBorder="1" applyAlignment="1">
      <alignment horizontal="center" vertical="center" wrapText="1"/>
    </xf>
    <xf numFmtId="0" fontId="35" fillId="25" borderId="30" xfId="197" applyFont="1" applyFill="1" applyBorder="1" applyAlignment="1">
      <alignment horizontal="center" vertical="center" wrapText="1"/>
    </xf>
    <xf numFmtId="0" fontId="52" fillId="0" borderId="20" xfId="197" applyFont="1" applyBorder="1" applyAlignment="1">
      <alignment horizontal="center"/>
    </xf>
    <xf numFmtId="0" fontId="52" fillId="0" borderId="21" xfId="197" applyFont="1" applyBorder="1" applyAlignment="1">
      <alignment horizontal="center"/>
    </xf>
    <xf numFmtId="0" fontId="52" fillId="0" borderId="25" xfId="197" applyFont="1" applyBorder="1" applyAlignment="1">
      <alignment horizontal="center"/>
    </xf>
    <xf numFmtId="0" fontId="33" fillId="25" borderId="27" xfId="197" applyFont="1" applyFill="1" applyBorder="1" applyAlignment="1">
      <alignment horizontal="center" vertical="center" wrapText="1"/>
    </xf>
    <xf numFmtId="0" fontId="33" fillId="25" borderId="28" xfId="197" applyFont="1" applyFill="1" applyBorder="1" applyAlignment="1">
      <alignment horizontal="center" vertical="center" wrapText="1"/>
    </xf>
    <xf numFmtId="0" fontId="34" fillId="25" borderId="27" xfId="197" applyFont="1" applyFill="1" applyBorder="1" applyAlignment="1">
      <alignment horizontal="center" vertical="center"/>
    </xf>
    <xf numFmtId="0" fontId="34" fillId="25" borderId="28" xfId="197" applyFont="1" applyFill="1" applyBorder="1" applyAlignment="1">
      <alignment horizontal="center" vertical="center"/>
    </xf>
    <xf numFmtId="0" fontId="35" fillId="25" borderId="27" xfId="197" applyFont="1" applyFill="1" applyBorder="1" applyAlignment="1">
      <alignment horizontal="center" vertical="center" wrapText="1"/>
    </xf>
    <xf numFmtId="0" fontId="35" fillId="25" borderId="28" xfId="197" applyFont="1" applyFill="1" applyBorder="1" applyAlignment="1">
      <alignment horizontal="center" vertical="center" wrapText="1"/>
    </xf>
    <xf numFmtId="0" fontId="33" fillId="25" borderId="18" xfId="197" applyFont="1" applyFill="1" applyBorder="1" applyAlignment="1">
      <alignment horizontal="center" vertical="center" wrapText="1"/>
    </xf>
    <xf numFmtId="0" fontId="36" fillId="25" borderId="10" xfId="197" applyFont="1" applyFill="1" applyBorder="1" applyAlignment="1">
      <alignment horizontal="center" vertical="center" wrapText="1"/>
    </xf>
    <xf numFmtId="0" fontId="35" fillId="25" borderId="18" xfId="197" applyFont="1" applyFill="1" applyBorder="1" applyAlignment="1">
      <alignment horizontal="center" vertical="center" wrapText="1"/>
    </xf>
    <xf numFmtId="0" fontId="37" fillId="25" borderId="10" xfId="197" applyFont="1" applyFill="1" applyBorder="1" applyAlignment="1">
      <alignment horizontal="center" vertical="center" wrapText="1"/>
    </xf>
    <xf numFmtId="0" fontId="35" fillId="25" borderId="19" xfId="197" applyFont="1" applyFill="1" applyBorder="1" applyAlignment="1">
      <alignment horizontal="center" vertical="center" wrapText="1"/>
    </xf>
    <xf numFmtId="0" fontId="37" fillId="25" borderId="14" xfId="197" applyFont="1" applyFill="1" applyBorder="1" applyAlignment="1">
      <alignment horizontal="center" vertical="center" wrapText="1"/>
    </xf>
    <xf numFmtId="0" fontId="33" fillId="25" borderId="17" xfId="197" applyFont="1" applyFill="1" applyBorder="1" applyAlignment="1">
      <alignment horizontal="center" vertical="center" wrapText="1"/>
    </xf>
    <xf numFmtId="0" fontId="33" fillId="25" borderId="12" xfId="197" applyFont="1" applyFill="1" applyBorder="1" applyAlignment="1">
      <alignment horizontal="center" vertical="center" wrapText="1"/>
    </xf>
    <xf numFmtId="0" fontId="33" fillId="25" borderId="10" xfId="197" applyFont="1" applyFill="1" applyBorder="1" applyAlignment="1">
      <alignment horizontal="center" vertical="center" wrapText="1"/>
    </xf>
    <xf numFmtId="0" fontId="34" fillId="25" borderId="18" xfId="197" applyFont="1" applyFill="1" applyBorder="1" applyAlignment="1">
      <alignment horizontal="center" vertical="center"/>
    </xf>
    <xf numFmtId="0" fontId="34" fillId="25" borderId="10" xfId="197" applyFont="1" applyFill="1" applyBorder="1" applyAlignment="1">
      <alignment horizontal="center" vertical="center"/>
    </xf>
    <xf numFmtId="49" fontId="47" fillId="0" borderId="12" xfId="197" applyNumberFormat="1" applyFont="1" applyBorder="1" applyAlignment="1">
      <alignment horizontal="center" vertical="center"/>
    </xf>
    <xf numFmtId="0" fontId="48" fillId="24" borderId="12" xfId="197" applyFont="1" applyFill="1" applyBorder="1" applyAlignment="1">
      <alignment horizontal="center" vertical="center"/>
    </xf>
    <xf numFmtId="0" fontId="47" fillId="0" borderId="12" xfId="197" applyFont="1" applyBorder="1" applyAlignment="1">
      <alignment horizontal="center" vertical="center"/>
    </xf>
    <xf numFmtId="0" fontId="36" fillId="0" borderId="12" xfId="197" applyFont="1" applyBorder="1" applyAlignment="1">
      <alignment horizontal="center" vertical="center"/>
    </xf>
    <xf numFmtId="0" fontId="33" fillId="24" borderId="12" xfId="197" applyFont="1" applyFill="1" applyBorder="1" applyAlignment="1">
      <alignment horizontal="center" vertical="center"/>
    </xf>
  </cellXfs>
  <cellStyles count="221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28"/>
    <cellStyle name="Euro" xfId="29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MAND_x000d_CHECK.COMMAND_x000e_RENAME.COMMAND_x0008_SHOW.BAR_x000b_DELETE.MENU_x000e_DELETE.COMMAND_x000e_GET.CHA" xfId="38"/>
    <cellStyle name="Neutral" xfId="39" builtinId="28" customBuiltin="1"/>
    <cellStyle name="Normal" xfId="0" builtinId="0"/>
    <cellStyle name="Normal 10" xfId="40"/>
    <cellStyle name="Normal 100" xfId="41"/>
    <cellStyle name="Normal 101" xfId="42"/>
    <cellStyle name="Normal 102" xfId="43"/>
    <cellStyle name="Normal 103" xfId="44"/>
    <cellStyle name="Normal 104" xfId="45"/>
    <cellStyle name="Normal 105" xfId="46"/>
    <cellStyle name="Normal 106" xfId="47"/>
    <cellStyle name="Normal 107" xfId="48"/>
    <cellStyle name="Normal 108" xfId="49"/>
    <cellStyle name="Normal 109" xfId="50"/>
    <cellStyle name="Normal 11" xfId="51"/>
    <cellStyle name="Normal 110" xfId="52"/>
    <cellStyle name="Normal 111" xfId="53"/>
    <cellStyle name="Normal 112" xfId="54"/>
    <cellStyle name="Normal 113" xfId="55"/>
    <cellStyle name="Normal 114" xfId="56"/>
    <cellStyle name="Normal 115" xfId="57"/>
    <cellStyle name="Normal 116" xfId="58"/>
    <cellStyle name="Normal 117" xfId="59"/>
    <cellStyle name="Normal 118" xfId="60"/>
    <cellStyle name="Normal 119" xfId="61"/>
    <cellStyle name="Normal 12" xfId="62"/>
    <cellStyle name="Normal 120" xfId="63"/>
    <cellStyle name="Normal 121" xfId="64"/>
    <cellStyle name="Normal 122" xfId="65"/>
    <cellStyle name="Normal 123" xfId="66"/>
    <cellStyle name="Normal 124" xfId="67"/>
    <cellStyle name="Normal 125" xfId="68"/>
    <cellStyle name="Normal 126" xfId="69"/>
    <cellStyle name="Normal 127" xfId="70"/>
    <cellStyle name="Normal 128" xfId="71"/>
    <cellStyle name="Normal 129" xfId="72"/>
    <cellStyle name="Normal 13" xfId="73"/>
    <cellStyle name="Normal 130" xfId="74"/>
    <cellStyle name="Normal 131" xfId="75"/>
    <cellStyle name="Normal 132" xfId="76"/>
    <cellStyle name="Normal 133" xfId="77"/>
    <cellStyle name="Normal 134" xfId="78"/>
    <cellStyle name="Normal 135" xfId="79"/>
    <cellStyle name="Normal 136" xfId="80"/>
    <cellStyle name="Normal 137" xfId="81"/>
    <cellStyle name="Normal 138" xfId="82"/>
    <cellStyle name="Normal 139" xfId="83"/>
    <cellStyle name="Normal 14" xfId="84"/>
    <cellStyle name="Normal 140" xfId="85"/>
    <cellStyle name="Normal 141" xfId="86"/>
    <cellStyle name="Normal 142" xfId="87"/>
    <cellStyle name="Normal 143" xfId="88"/>
    <cellStyle name="Normal 144" xfId="89"/>
    <cellStyle name="Normal 145" xfId="90"/>
    <cellStyle name="Normal 146" xfId="91"/>
    <cellStyle name="Normal 147" xfId="92"/>
    <cellStyle name="Normal 148" xfId="93"/>
    <cellStyle name="Normal 149" xfId="94"/>
    <cellStyle name="Normal 15" xfId="95"/>
    <cellStyle name="Normal 150" xfId="96"/>
    <cellStyle name="Normal 151" xfId="97"/>
    <cellStyle name="Normal 152" xfId="206"/>
    <cellStyle name="Normal 153" xfId="98"/>
    <cellStyle name="Normal 154" xfId="99"/>
    <cellStyle name="Normal 155" xfId="100"/>
    <cellStyle name="Normal 156" xfId="101"/>
    <cellStyle name="Normal 157" xfId="102"/>
    <cellStyle name="Normal 158" xfId="103"/>
    <cellStyle name="Normal 159" xfId="104"/>
    <cellStyle name="Normal 16" xfId="105"/>
    <cellStyle name="Normal 160" xfId="210"/>
    <cellStyle name="Normal 161" xfId="215"/>
    <cellStyle name="Normal 162" xfId="217"/>
    <cellStyle name="Normal 163" xfId="219"/>
    <cellStyle name="Normal 17" xfId="106"/>
    <cellStyle name="Normal 18" xfId="107"/>
    <cellStyle name="Normal 19" xfId="108"/>
    <cellStyle name="Normal 2" xfId="109"/>
    <cellStyle name="Normal 20" xfId="110"/>
    <cellStyle name="Normal 21" xfId="111"/>
    <cellStyle name="Normal 22" xfId="112"/>
    <cellStyle name="Normal 23" xfId="113"/>
    <cellStyle name="Normal 24" xfId="114"/>
    <cellStyle name="Normal 25" xfId="115"/>
    <cellStyle name="Normal 26" xfId="116"/>
    <cellStyle name="Normal 27" xfId="117"/>
    <cellStyle name="Normal 28" xfId="118"/>
    <cellStyle name="Normal 29" xfId="119"/>
    <cellStyle name="Normal 3" xfId="120"/>
    <cellStyle name="Normal 30" xfId="121"/>
    <cellStyle name="Normal 31" xfId="122"/>
    <cellStyle name="Normal 32" xfId="123"/>
    <cellStyle name="Normal 33" xfId="124"/>
    <cellStyle name="Normal 34" xfId="125"/>
    <cellStyle name="Normal 35" xfId="126"/>
    <cellStyle name="Normal 36" xfId="127"/>
    <cellStyle name="Normal 37" xfId="128"/>
    <cellStyle name="Normal 38" xfId="129"/>
    <cellStyle name="Normal 39" xfId="130"/>
    <cellStyle name="Normal 4" xfId="131"/>
    <cellStyle name="Normal 40" xfId="132"/>
    <cellStyle name="Normal 41" xfId="133"/>
    <cellStyle name="Normal 42" xfId="134"/>
    <cellStyle name="Normal 43" xfId="135"/>
    <cellStyle name="Normal 44" xfId="136"/>
    <cellStyle name="Normal 45" xfId="137"/>
    <cellStyle name="Normal 46" xfId="138"/>
    <cellStyle name="Normal 47" xfId="139"/>
    <cellStyle name="Normal 48" xfId="140"/>
    <cellStyle name="Normal 49" xfId="141"/>
    <cellStyle name="Normal 5" xfId="142"/>
    <cellStyle name="Normal 50" xfId="143"/>
    <cellStyle name="Normal 51" xfId="144"/>
    <cellStyle name="Normal 52" xfId="145"/>
    <cellStyle name="Normal 53" xfId="146"/>
    <cellStyle name="Normal 54" xfId="147"/>
    <cellStyle name="Normal 55" xfId="148"/>
    <cellStyle name="Normal 56" xfId="149"/>
    <cellStyle name="Normal 57" xfId="150"/>
    <cellStyle name="Normal 58" xfId="151"/>
    <cellStyle name="Normal 59" xfId="152"/>
    <cellStyle name="Normal 6" xfId="153"/>
    <cellStyle name="Normal 60" xfId="154"/>
    <cellStyle name="Normal 61" xfId="155"/>
    <cellStyle name="Normal 62" xfId="156"/>
    <cellStyle name="Normal 63" xfId="157"/>
    <cellStyle name="Normal 64" xfId="158"/>
    <cellStyle name="Normal 65" xfId="159"/>
    <cellStyle name="Normal 66" xfId="160"/>
    <cellStyle name="Normal 67" xfId="161"/>
    <cellStyle name="Normal 68" xfId="162"/>
    <cellStyle name="Normal 69" xfId="163"/>
    <cellStyle name="Normal 7" xfId="164"/>
    <cellStyle name="Normal 70" xfId="165"/>
    <cellStyle name="Normal 71" xfId="166"/>
    <cellStyle name="Normal 72" xfId="167"/>
    <cellStyle name="Normal 73" xfId="168"/>
    <cellStyle name="Normal 74" xfId="169"/>
    <cellStyle name="Normal 75" xfId="170"/>
    <cellStyle name="Normal 76" xfId="171"/>
    <cellStyle name="Normal 77" xfId="172"/>
    <cellStyle name="Normal 78" xfId="173"/>
    <cellStyle name="Normal 79" xfId="174"/>
    <cellStyle name="Normal 8" xfId="175"/>
    <cellStyle name="Normal 80" xfId="176"/>
    <cellStyle name="Normal 81" xfId="177"/>
    <cellStyle name="Normal 82" xfId="178"/>
    <cellStyle name="Normal 83" xfId="179"/>
    <cellStyle name="Normal 84" xfId="180"/>
    <cellStyle name="Normal 85" xfId="181"/>
    <cellStyle name="Normal 86" xfId="182"/>
    <cellStyle name="Normal 87" xfId="183"/>
    <cellStyle name="Normal 88" xfId="184"/>
    <cellStyle name="Normal 89" xfId="185"/>
    <cellStyle name="Normal 9" xfId="186"/>
    <cellStyle name="Normal 90" xfId="187"/>
    <cellStyle name="Normal 91" xfId="188"/>
    <cellStyle name="Normal 92" xfId="189"/>
    <cellStyle name="Normal 93" xfId="190"/>
    <cellStyle name="Normal 94" xfId="191"/>
    <cellStyle name="Normal 95" xfId="192"/>
    <cellStyle name="Normal 96" xfId="193"/>
    <cellStyle name="Normal 97" xfId="194"/>
    <cellStyle name="Normal 98" xfId="195"/>
    <cellStyle name="Normal 99" xfId="196"/>
    <cellStyle name="Normal_Pregled SP za SO u BiH" xfId="197"/>
    <cellStyle name="normální_Rezervy_prez_1_12_03" xfId="198"/>
    <cellStyle name="Normalno 2" xfId="211"/>
    <cellStyle name="Normalno 3" xfId="212"/>
    <cellStyle name="Note" xfId="199" builtinId="10" customBuiltin="1"/>
    <cellStyle name="Obično 2" xfId="205"/>
    <cellStyle name="Obično 2 2" xfId="207"/>
    <cellStyle name="Obično 3" xfId="208"/>
    <cellStyle name="Obično 3 2" xfId="213"/>
    <cellStyle name="Obično 3 3" xfId="216"/>
    <cellStyle name="Obično 3 4" xfId="218"/>
    <cellStyle name="Obično 3 5" xfId="220"/>
    <cellStyle name="Obično 4" xfId="209"/>
    <cellStyle name="Obično_12a Izvjestaji drustava za osiguranje" xfId="214"/>
    <cellStyle name="Output" xfId="200" builtinId="21" customBuiltin="1"/>
    <cellStyle name="Standard_0103_s Versicherung" xfId="201"/>
    <cellStyle name="Title" xfId="202" builtinId="15" customBuiltin="1"/>
    <cellStyle name="Total" xfId="203" builtinId="25" customBuiltin="1"/>
    <cellStyle name="Warning Text" xfId="204" builtinId="11" customBuiltin="1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7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7" t="s">
        <v>31</v>
      </c>
      <c r="C2" s="128"/>
      <c r="D2" s="128"/>
      <c r="E2" s="128"/>
      <c r="F2" s="128"/>
      <c r="G2" s="128"/>
      <c r="H2" s="128"/>
      <c r="I2" s="129"/>
    </row>
    <row r="3" spans="2:9" ht="16.5" thickBot="1" x14ac:dyDescent="0.3">
      <c r="B3" s="2"/>
      <c r="C3" s="3"/>
    </row>
    <row r="4" spans="2:9" x14ac:dyDescent="0.25">
      <c r="B4" s="136"/>
      <c r="C4" s="130" t="s">
        <v>2</v>
      </c>
      <c r="D4" s="139" t="s">
        <v>27</v>
      </c>
      <c r="E4" s="130" t="s">
        <v>3</v>
      </c>
      <c r="F4" s="139" t="s">
        <v>28</v>
      </c>
      <c r="G4" s="130" t="s">
        <v>3</v>
      </c>
      <c r="H4" s="132" t="s">
        <v>8</v>
      </c>
      <c r="I4" s="134" t="s">
        <v>34</v>
      </c>
    </row>
    <row r="5" spans="2:9" x14ac:dyDescent="0.25">
      <c r="B5" s="137"/>
      <c r="C5" s="138"/>
      <c r="D5" s="140"/>
      <c r="E5" s="131" t="s">
        <v>0</v>
      </c>
      <c r="F5" s="140"/>
      <c r="G5" s="131" t="s">
        <v>0</v>
      </c>
      <c r="H5" s="133"/>
      <c r="I5" s="135"/>
    </row>
    <row r="6" spans="2:9" x14ac:dyDescent="0.25">
      <c r="B6" s="163" t="s">
        <v>9</v>
      </c>
      <c r="C6" s="71" t="s">
        <v>40</v>
      </c>
      <c r="D6" s="126">
        <f>'FBiH '!D6+RS!D6</f>
        <v>7039759.0259999959</v>
      </c>
      <c r="E6" s="72">
        <f>D6/$D$29</f>
        <v>8.2488773451451919E-2</v>
      </c>
      <c r="F6" s="126">
        <f>'FBiH '!F6+RS!F6</f>
        <v>7961114.3400000008</v>
      </c>
      <c r="G6" s="72">
        <f t="shared" ref="G6:G23" si="0">F6/$F$29</f>
        <v>8.7730537206298073E-2</v>
      </c>
      <c r="H6" s="73">
        <f>(F6-D6)/D6</f>
        <v>0.13087881426014106</v>
      </c>
      <c r="I6" s="74">
        <f>(G6-E6)/E6</f>
        <v>6.3545177549901993E-2</v>
      </c>
    </row>
    <row r="7" spans="2:9" x14ac:dyDescent="0.25">
      <c r="B7" s="163" t="s">
        <v>10</v>
      </c>
      <c r="C7" s="71" t="s">
        <v>4</v>
      </c>
      <c r="D7" s="126">
        <f>'FBiH '!D7+RS!D7</f>
        <v>919122.83000000007</v>
      </c>
      <c r="E7" s="72">
        <f t="shared" ref="E7:E27" si="1">D7/$D$29</f>
        <v>1.0769873601910333E-2</v>
      </c>
      <c r="F7" s="126">
        <f>'FBiH '!F7+RS!F7</f>
        <v>1022286.76</v>
      </c>
      <c r="G7" s="72">
        <f t="shared" si="0"/>
        <v>1.126547902761134E-2</v>
      </c>
      <c r="H7" s="73">
        <f t="shared" ref="H7:H26" si="2">(F7-D7)/D7</f>
        <v>0.11224172290443479</v>
      </c>
      <c r="I7" s="74">
        <f t="shared" ref="I7:I23" si="3">(G7-E7)/E7</f>
        <v>4.6017756941279034E-2</v>
      </c>
    </row>
    <row r="8" spans="2:9" x14ac:dyDescent="0.25">
      <c r="B8" s="163" t="s">
        <v>11</v>
      </c>
      <c r="C8" s="75" t="s">
        <v>41</v>
      </c>
      <c r="D8" s="126">
        <f>'FBiH '!D8+RS!D8</f>
        <v>7761399.9700000007</v>
      </c>
      <c r="E8" s="72">
        <f t="shared" si="1"/>
        <v>9.0944641915564922E-2</v>
      </c>
      <c r="F8" s="126">
        <f>'FBiH '!F8+RS!F8</f>
        <v>8307323.6100000003</v>
      </c>
      <c r="G8" s="72">
        <f t="shared" si="0"/>
        <v>9.1545722360754769E-2</v>
      </c>
      <c r="H8" s="73">
        <f t="shared" si="2"/>
        <v>7.0338294909442683E-2</v>
      </c>
      <c r="I8" s="74">
        <f t="shared" si="3"/>
        <v>6.6093002570498209E-3</v>
      </c>
    </row>
    <row r="9" spans="2:9" x14ac:dyDescent="0.25">
      <c r="B9" s="163" t="s">
        <v>12</v>
      </c>
      <c r="C9" s="75" t="s">
        <v>42</v>
      </c>
      <c r="D9" s="126">
        <f>'FBiH '!D9+RS!D9</f>
        <v>0</v>
      </c>
      <c r="E9" s="72">
        <f t="shared" si="1"/>
        <v>0</v>
      </c>
      <c r="F9" s="126">
        <f>'FBiH '!F9+RS!F9</f>
        <v>0</v>
      </c>
      <c r="G9" s="72">
        <f t="shared" si="0"/>
        <v>0</v>
      </c>
      <c r="H9" s="76" t="s">
        <v>1</v>
      </c>
      <c r="I9" s="77" t="s">
        <v>1</v>
      </c>
    </row>
    <row r="10" spans="2:9" x14ac:dyDescent="0.25">
      <c r="B10" s="163" t="s">
        <v>13</v>
      </c>
      <c r="C10" s="75" t="s">
        <v>43</v>
      </c>
      <c r="D10" s="126">
        <f>'FBiH '!D10+RS!D10</f>
        <v>0</v>
      </c>
      <c r="E10" s="72">
        <f t="shared" si="1"/>
        <v>0</v>
      </c>
      <c r="F10" s="126">
        <f>'FBiH '!F10+RS!F10</f>
        <v>0</v>
      </c>
      <c r="G10" s="72">
        <f t="shared" si="0"/>
        <v>0</v>
      </c>
      <c r="H10" s="76" t="s">
        <v>1</v>
      </c>
      <c r="I10" s="77" t="s">
        <v>1</v>
      </c>
    </row>
    <row r="11" spans="2:9" x14ac:dyDescent="0.25">
      <c r="B11" s="163" t="s">
        <v>14</v>
      </c>
      <c r="C11" s="75" t="s">
        <v>44</v>
      </c>
      <c r="D11" s="126">
        <f>'FBiH '!D11+RS!D11</f>
        <v>0</v>
      </c>
      <c r="E11" s="72">
        <f t="shared" si="1"/>
        <v>0</v>
      </c>
      <c r="F11" s="126">
        <f>'FBiH '!F11+RS!F11</f>
        <v>0</v>
      </c>
      <c r="G11" s="72">
        <f t="shared" si="0"/>
        <v>0</v>
      </c>
      <c r="H11" s="76" t="s">
        <v>1</v>
      </c>
      <c r="I11" s="77" t="s">
        <v>1</v>
      </c>
    </row>
    <row r="12" spans="2:9" x14ac:dyDescent="0.25">
      <c r="B12" s="163" t="s">
        <v>15</v>
      </c>
      <c r="C12" s="75" t="s">
        <v>35</v>
      </c>
      <c r="D12" s="126">
        <f>'FBiH '!D12+RS!D12</f>
        <v>1021867.45</v>
      </c>
      <c r="E12" s="72">
        <f t="shared" si="1"/>
        <v>1.1973789481876352E-2</v>
      </c>
      <c r="F12" s="126">
        <f>'FBiH '!F12+RS!F12</f>
        <v>1436808.8100000005</v>
      </c>
      <c r="G12" s="72">
        <f t="shared" si="0"/>
        <v>1.5833462927507948E-2</v>
      </c>
      <c r="H12" s="73">
        <f t="shared" si="2"/>
        <v>0.40606182338032254</v>
      </c>
      <c r="I12" s="74">
        <f t="shared" si="3"/>
        <v>0.3223435196913757</v>
      </c>
    </row>
    <row r="13" spans="2:9" x14ac:dyDescent="0.25">
      <c r="B13" s="163" t="s">
        <v>16</v>
      </c>
      <c r="C13" s="75" t="s">
        <v>45</v>
      </c>
      <c r="D13" s="126">
        <f>'FBiH '!D13+RS!D13</f>
        <v>5916304.1200000001</v>
      </c>
      <c r="E13" s="72">
        <f t="shared" si="1"/>
        <v>6.9324627224047239E-2</v>
      </c>
      <c r="F13" s="126">
        <f>'FBiH '!F13+RS!F13</f>
        <v>5527401.96</v>
      </c>
      <c r="G13" s="72">
        <f t="shared" si="0"/>
        <v>6.0911314998893087E-2</v>
      </c>
      <c r="H13" s="73">
        <f t="shared" si="2"/>
        <v>-6.5733970416652646E-2</v>
      </c>
      <c r="I13" s="74">
        <f t="shared" si="3"/>
        <v>-0.12136108857770753</v>
      </c>
    </row>
    <row r="14" spans="2:9" x14ac:dyDescent="0.25">
      <c r="B14" s="163" t="s">
        <v>17</v>
      </c>
      <c r="C14" s="75" t="s">
        <v>46</v>
      </c>
      <c r="D14" s="126">
        <f>'FBiH '!D14+RS!D14</f>
        <v>7967333.7000000011</v>
      </c>
      <c r="E14" s="72">
        <f t="shared" si="1"/>
        <v>9.335768201214259E-2</v>
      </c>
      <c r="F14" s="126">
        <f>'FBiH '!F14+RS!F14</f>
        <v>6041599.4600000009</v>
      </c>
      <c r="G14" s="72">
        <f t="shared" si="0"/>
        <v>6.6577710553404806E-2</v>
      </c>
      <c r="H14" s="73">
        <f t="shared" si="2"/>
        <v>-0.24170372580227184</v>
      </c>
      <c r="I14" s="74">
        <f t="shared" si="3"/>
        <v>-0.28685343167854832</v>
      </c>
    </row>
    <row r="15" spans="2:9" x14ac:dyDescent="0.25">
      <c r="B15" s="163" t="s">
        <v>18</v>
      </c>
      <c r="C15" s="75" t="s">
        <v>47</v>
      </c>
      <c r="D15" s="126">
        <f>'FBiH '!D15+RS!D15</f>
        <v>35057924.200000003</v>
      </c>
      <c r="E15" s="72">
        <f t="shared" si="1"/>
        <v>0.41079320418942639</v>
      </c>
      <c r="F15" s="126">
        <f>'FBiH '!F15+RS!F15</f>
        <v>39958590.100000001</v>
      </c>
      <c r="G15" s="72">
        <f t="shared" si="0"/>
        <v>0.4403389306777955</v>
      </c>
      <c r="H15" s="73">
        <f t="shared" si="2"/>
        <v>0.13978768029853855</v>
      </c>
      <c r="I15" s="74">
        <f t="shared" si="3"/>
        <v>7.1923600943371233E-2</v>
      </c>
    </row>
    <row r="16" spans="2:9" x14ac:dyDescent="0.25">
      <c r="B16" s="163" t="s">
        <v>19</v>
      </c>
      <c r="C16" s="75" t="s">
        <v>48</v>
      </c>
      <c r="D16" s="126">
        <f>'FBiH '!D16+RS!D16</f>
        <v>5386.33</v>
      </c>
      <c r="E16" s="72">
        <f t="shared" si="1"/>
        <v>6.3114625580759076E-5</v>
      </c>
      <c r="F16" s="126">
        <f>'FBiH '!F16+RS!F16</f>
        <v>26135.919999999998</v>
      </c>
      <c r="G16" s="72">
        <f t="shared" si="0"/>
        <v>2.8801474316983991E-4</v>
      </c>
      <c r="H16" s="73">
        <f t="shared" si="2"/>
        <v>3.8522686133229858</v>
      </c>
      <c r="I16" s="74">
        <f t="shared" si="3"/>
        <v>3.5633597683520626</v>
      </c>
    </row>
    <row r="17" spans="2:9" x14ac:dyDescent="0.25">
      <c r="B17" s="163" t="s">
        <v>20</v>
      </c>
      <c r="C17" s="75" t="s">
        <v>49</v>
      </c>
      <c r="D17" s="126">
        <f>'FBiH '!D17+RS!D17</f>
        <v>380</v>
      </c>
      <c r="E17" s="72">
        <f t="shared" si="1"/>
        <v>4.4526714331814893E-6</v>
      </c>
      <c r="F17" s="126">
        <f>'FBiH '!F17+RS!F17</f>
        <v>1180</v>
      </c>
      <c r="G17" s="72">
        <f t="shared" si="0"/>
        <v>1.300346025471501E-5</v>
      </c>
      <c r="H17" s="73">
        <f t="shared" si="2"/>
        <v>2.1052631578947367</v>
      </c>
      <c r="I17" s="74">
        <f t="shared" si="3"/>
        <v>1.9203727357497555</v>
      </c>
    </row>
    <row r="18" spans="2:9" x14ac:dyDescent="0.25">
      <c r="B18" s="163" t="s">
        <v>21</v>
      </c>
      <c r="C18" s="75" t="s">
        <v>50</v>
      </c>
      <c r="D18" s="126">
        <f>'FBiH '!D18+RS!D18</f>
        <v>1619391.48</v>
      </c>
      <c r="E18" s="72">
        <f t="shared" si="1"/>
        <v>1.8975311005614455E-2</v>
      </c>
      <c r="F18" s="126">
        <f>'FBiH '!F18+RS!F18</f>
        <v>1318305.51</v>
      </c>
      <c r="G18" s="72">
        <f t="shared" si="0"/>
        <v>1.4527570595641357E-2</v>
      </c>
      <c r="H18" s="73">
        <f t="shared" si="2"/>
        <v>-0.18592537611720666</v>
      </c>
      <c r="I18" s="74">
        <f t="shared" si="3"/>
        <v>-0.23439617978630709</v>
      </c>
    </row>
    <row r="19" spans="2:9" x14ac:dyDescent="0.25">
      <c r="B19" s="163" t="s">
        <v>22</v>
      </c>
      <c r="C19" s="75" t="s">
        <v>5</v>
      </c>
      <c r="D19" s="126">
        <f>'FBiH '!D19+RS!D19</f>
        <v>85772.25</v>
      </c>
      <c r="E19" s="72">
        <f t="shared" si="1"/>
        <v>1.0050411771965815E-3</v>
      </c>
      <c r="F19" s="126">
        <f>'FBiH '!F19+RS!F19</f>
        <v>54217.639999999898</v>
      </c>
      <c r="G19" s="72">
        <f t="shared" si="0"/>
        <v>5.9747197190207241E-4</v>
      </c>
      <c r="H19" s="73">
        <f t="shared" si="2"/>
        <v>-0.36788833218202976</v>
      </c>
      <c r="I19" s="74">
        <f t="shared" si="3"/>
        <v>-0.40552488250418262</v>
      </c>
    </row>
    <row r="20" spans="2:9" x14ac:dyDescent="0.25">
      <c r="B20" s="163" t="s">
        <v>23</v>
      </c>
      <c r="C20" s="75" t="s">
        <v>51</v>
      </c>
      <c r="D20" s="126">
        <f>'FBiH '!D20+RS!D20</f>
        <v>67925.14</v>
      </c>
      <c r="E20" s="72">
        <f t="shared" si="1"/>
        <v>7.9591665913908763E-4</v>
      </c>
      <c r="F20" s="126">
        <f>'FBiH '!F20+RS!F20</f>
        <v>79273.81</v>
      </c>
      <c r="G20" s="72">
        <f t="shared" si="0"/>
        <v>8.7358799794477054E-4</v>
      </c>
      <c r="H20" s="73">
        <f t="shared" si="2"/>
        <v>0.1670761370532324</v>
      </c>
      <c r="I20" s="74">
        <f t="shared" si="3"/>
        <v>9.758727614735066E-2</v>
      </c>
    </row>
    <row r="21" spans="2:9" x14ac:dyDescent="0.25">
      <c r="B21" s="163" t="s">
        <v>24</v>
      </c>
      <c r="C21" s="75" t="s">
        <v>36</v>
      </c>
      <c r="D21" s="126">
        <f>'FBiH '!D21+RS!D21</f>
        <v>65885.950000000012</v>
      </c>
      <c r="E21" s="72">
        <f t="shared" si="1"/>
        <v>7.7202233529743156E-4</v>
      </c>
      <c r="F21" s="126">
        <f>'FBiH '!F21+RS!F21</f>
        <v>173701.51</v>
      </c>
      <c r="G21" s="72">
        <f t="shared" si="0"/>
        <v>1.9141700690415101E-3</v>
      </c>
      <c r="H21" s="73">
        <f t="shared" si="2"/>
        <v>1.6363968342264168</v>
      </c>
      <c r="I21" s="74">
        <f t="shared" si="3"/>
        <v>1.4794231740770187</v>
      </c>
    </row>
    <row r="22" spans="2:9" x14ac:dyDescent="0.25">
      <c r="B22" s="163" t="s">
        <v>25</v>
      </c>
      <c r="C22" s="75" t="s">
        <v>52</v>
      </c>
      <c r="D22" s="126">
        <f>'FBiH '!D22+RS!D22</f>
        <v>348</v>
      </c>
      <c r="E22" s="72">
        <f t="shared" si="1"/>
        <v>4.0777096282819956E-6</v>
      </c>
      <c r="F22" s="126">
        <f>'FBiH '!F22+RS!F22</f>
        <v>352</v>
      </c>
      <c r="G22" s="72">
        <f t="shared" si="0"/>
        <v>3.8789983132709182E-6</v>
      </c>
      <c r="H22" s="73">
        <f t="shared" si="2"/>
        <v>1.1494252873563218E-2</v>
      </c>
      <c r="I22" s="74">
        <f t="shared" si="3"/>
        <v>-4.8731109648628347E-2</v>
      </c>
    </row>
    <row r="23" spans="2:9" x14ac:dyDescent="0.25">
      <c r="B23" s="163" t="s">
        <v>26</v>
      </c>
      <c r="C23" s="75" t="s">
        <v>53</v>
      </c>
      <c r="D23" s="126">
        <f>'FBiH '!D23+RS!D23</f>
        <v>7352.9299999999985</v>
      </c>
      <c r="E23" s="72">
        <f t="shared" si="1"/>
        <v>8.6158372003113586E-5</v>
      </c>
      <c r="F23" s="126">
        <f>'FBiH '!F23+RS!F23</f>
        <v>4984.67</v>
      </c>
      <c r="G23" s="72">
        <f t="shared" si="0"/>
        <v>5.493047307446633E-5</v>
      </c>
      <c r="H23" s="73">
        <f t="shared" si="2"/>
        <v>-0.32208384956745117</v>
      </c>
      <c r="I23" s="74">
        <f t="shared" si="3"/>
        <v>-0.36244764382872441</v>
      </c>
    </row>
    <row r="24" spans="2:9" s="3" customFormat="1" x14ac:dyDescent="0.25">
      <c r="B24" s="164"/>
      <c r="C24" s="79" t="s">
        <v>37</v>
      </c>
      <c r="D24" s="119">
        <f>SUM(D6:D23)</f>
        <v>67536153.376000017</v>
      </c>
      <c r="E24" s="80">
        <f>SUM(E6:E23)</f>
        <v>0.79135868643231255</v>
      </c>
      <c r="F24" s="119">
        <f>SUM(F6:F23)</f>
        <v>71913276.100000024</v>
      </c>
      <c r="G24" s="80">
        <f>SUM(G6:G23)</f>
        <v>0.79247578606160751</v>
      </c>
      <c r="H24" s="81">
        <f t="shared" ref="H24:I29" si="4">(F24-D24)/D24</f>
        <v>6.4811549151028242E-2</v>
      </c>
      <c r="I24" s="82">
        <f t="shared" si="4"/>
        <v>1.4116223761075869E-3</v>
      </c>
    </row>
    <row r="25" spans="2:9" ht="15.75" customHeight="1" x14ac:dyDescent="0.25">
      <c r="B25" s="165">
        <v>19</v>
      </c>
      <c r="C25" s="71" t="s">
        <v>6</v>
      </c>
      <c r="D25" s="126">
        <f>'FBiH '!D25+RS!D25</f>
        <v>16392760.310000001</v>
      </c>
      <c r="E25" s="72">
        <f t="shared" si="1"/>
        <v>0.19208309353507458</v>
      </c>
      <c r="F25" s="126">
        <f>'FBiH '!F25+RS!F25</f>
        <v>17457702.32</v>
      </c>
      <c r="G25" s="72">
        <f>F25/$F$29</f>
        <v>0.19238181208200511</v>
      </c>
      <c r="H25" s="73">
        <f t="shared" si="2"/>
        <v>6.4964166489420216E-2</v>
      </c>
      <c r="I25" s="74">
        <f t="shared" si="4"/>
        <v>1.5551527280873664E-3</v>
      </c>
    </row>
    <row r="26" spans="2:9" x14ac:dyDescent="0.25">
      <c r="B26" s="83"/>
      <c r="C26" s="71" t="s">
        <v>54</v>
      </c>
      <c r="D26" s="126">
        <f>'FBiH '!D26+RS!D26</f>
        <v>1413112.04</v>
      </c>
      <c r="E26" s="72">
        <f t="shared" si="1"/>
        <v>1.6558220032612678E-2</v>
      </c>
      <c r="F26" s="126">
        <f>'FBiH '!F26+RS!F26</f>
        <v>1345389.7799999998</v>
      </c>
      <c r="G26" s="72">
        <f>F26/$F$29</f>
        <v>1.4826036043499803E-2</v>
      </c>
      <c r="H26" s="73">
        <f t="shared" si="2"/>
        <v>-4.7924197150001097E-2</v>
      </c>
      <c r="I26" s="74">
        <f>(G26-E26)/E26</f>
        <v>-0.10461172672553005</v>
      </c>
    </row>
    <row r="27" spans="2:9" x14ac:dyDescent="0.25">
      <c r="B27" s="83"/>
      <c r="C27" s="84" t="s">
        <v>7</v>
      </c>
      <c r="D27" s="126">
        <f>'FBiH '!D27+RS!D27</f>
        <v>0</v>
      </c>
      <c r="E27" s="72">
        <f t="shared" si="1"/>
        <v>0</v>
      </c>
      <c r="F27" s="126">
        <f>'FBiH '!F27+RS!F27</f>
        <v>28708.639999999999</v>
      </c>
      <c r="G27" s="72">
        <f>F27/$F$29</f>
        <v>3.163658128872216E-4</v>
      </c>
      <c r="H27" s="76" t="s">
        <v>1</v>
      </c>
      <c r="I27" s="85" t="s">
        <v>1</v>
      </c>
    </row>
    <row r="28" spans="2:9" s="3" customFormat="1" x14ac:dyDescent="0.25">
      <c r="B28" s="78"/>
      <c r="C28" s="79" t="s">
        <v>38</v>
      </c>
      <c r="D28" s="119">
        <f>SUM(D25:D27)</f>
        <v>17805872.350000001</v>
      </c>
      <c r="E28" s="80">
        <f>SUM(E25:E26)</f>
        <v>0.20864131356768725</v>
      </c>
      <c r="F28" s="119">
        <f>SUM(F25:F27)</f>
        <v>18831800.740000002</v>
      </c>
      <c r="G28" s="80">
        <f>SUM(G25:G26)</f>
        <v>0.20720784812550491</v>
      </c>
      <c r="H28" s="81">
        <f t="shared" si="4"/>
        <v>5.7617417997495667E-2</v>
      </c>
      <c r="I28" s="82">
        <f t="shared" si="4"/>
        <v>-6.8704774604349747E-3</v>
      </c>
    </row>
    <row r="29" spans="2:9" s="3" customFormat="1" ht="16.5" thickBot="1" x14ac:dyDescent="0.3">
      <c r="B29" s="86"/>
      <c r="C29" s="87" t="s">
        <v>39</v>
      </c>
      <c r="D29" s="115">
        <f>D24+D28</f>
        <v>85342025.726000011</v>
      </c>
      <c r="E29" s="88">
        <f>E24+E28</f>
        <v>0.99999999999999978</v>
      </c>
      <c r="F29" s="115">
        <f>F24+F28</f>
        <v>90745076.840000033</v>
      </c>
      <c r="G29" s="88">
        <f>G24+G28</f>
        <v>0.99968363418711248</v>
      </c>
      <c r="H29" s="89">
        <f>(F29-D29)/D29</f>
        <v>6.3310556177177166E-2</v>
      </c>
      <c r="I29" s="90">
        <f t="shared" si="4"/>
        <v>-3.163658128872982E-4</v>
      </c>
    </row>
    <row r="30" spans="2:9" x14ac:dyDescent="0.25">
      <c r="B30" s="4"/>
      <c r="C30" s="5"/>
      <c r="D30" s="6"/>
      <c r="E30" s="7"/>
      <c r="F30" s="8"/>
      <c r="G30" s="4"/>
    </row>
    <row r="31" spans="2:9" ht="15.75" customHeight="1" x14ac:dyDescent="0.25">
      <c r="B31" s="92" t="s">
        <v>29</v>
      </c>
      <c r="C31" s="40"/>
      <c r="D31" s="7"/>
      <c r="E31" s="7"/>
      <c r="F31" s="7"/>
      <c r="G31" s="4"/>
    </row>
    <row r="32" spans="2:9" ht="15.75" customHeight="1" x14ac:dyDescent="0.25">
      <c r="B32" s="93"/>
      <c r="F32" s="7"/>
    </row>
    <row r="33" spans="2:6" ht="15.75" customHeight="1" x14ac:dyDescent="0.25">
      <c r="B33" s="92" t="s">
        <v>30</v>
      </c>
      <c r="F33" s="9"/>
    </row>
    <row r="34" spans="2:6" ht="15.75" customHeight="1" x14ac:dyDescent="0.25"/>
    <row r="35" spans="2:6" ht="15.75" customHeight="1" x14ac:dyDescent="0.25"/>
    <row r="36" spans="2:6" ht="15.75" customHeight="1" x14ac:dyDescent="0.25"/>
    <row r="37" spans="2:6" ht="15.75" customHeight="1" x14ac:dyDescent="0.25"/>
  </sheetData>
  <mergeCells count="9">
    <mergeCell ref="B2:I2"/>
    <mergeCell ref="E4:E5"/>
    <mergeCell ref="G4:G5"/>
    <mergeCell ref="H4:H5"/>
    <mergeCell ref="I4:I5"/>
    <mergeCell ref="B4:B5"/>
    <mergeCell ref="C4:C5"/>
    <mergeCell ref="D4:D5"/>
    <mergeCell ref="F4:F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29.02.2016. godine.</oddFooter>
  </headerFooter>
  <ignoredErrors>
    <ignoredError sqref="E24 G24 E28:F28" formula="1"/>
    <ignoredError sqref="B6:B7 B8:B2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C53"/>
  <sheetViews>
    <sheetView showGridLines="0" showRuler="0" view="pageLayout" zoomScaleNormal="100" workbookViewId="0">
      <selection activeCell="B2" sqref="B2:I2"/>
    </sheetView>
  </sheetViews>
  <sheetFormatPr defaultRowHeight="12.75" x14ac:dyDescent="0.2"/>
  <cols>
    <col min="1" max="1" width="3.28515625" customWidth="1"/>
    <col min="2" max="2" width="4.7109375" customWidth="1"/>
    <col min="3" max="3" width="50.7109375" customWidth="1"/>
    <col min="4" max="4" width="13.7109375" customWidth="1"/>
    <col min="5" max="5" width="11.7109375" customWidth="1"/>
    <col min="6" max="6" width="13.7109375" customWidth="1"/>
    <col min="7" max="7" width="11.7109375" customWidth="1"/>
    <col min="8" max="8" width="17.7109375" customWidth="1"/>
    <col min="9" max="9" width="11.7109375" customWidth="1"/>
    <col min="11" max="11" width="12.7109375" bestFit="1" customWidth="1"/>
    <col min="12" max="12" width="9.28515625" bestFit="1" customWidth="1"/>
    <col min="13" max="13" width="10.140625" bestFit="1" customWidth="1"/>
    <col min="14" max="15" width="12.7109375" bestFit="1" customWidth="1"/>
    <col min="16" max="16" width="9.28515625" bestFit="1" customWidth="1"/>
    <col min="17" max="17" width="12.28515625" bestFit="1" customWidth="1"/>
    <col min="18" max="18" width="14.28515625" bestFit="1" customWidth="1"/>
    <col min="19" max="19" width="13.140625" bestFit="1" customWidth="1"/>
    <col min="21" max="21" width="12.7109375" bestFit="1" customWidth="1"/>
    <col min="22" max="22" width="9.28515625" bestFit="1" customWidth="1"/>
    <col min="23" max="23" width="10.140625" bestFit="1" customWidth="1"/>
    <col min="24" max="24" width="12.7109375" bestFit="1" customWidth="1"/>
    <col min="25" max="25" width="11.7109375" bestFit="1" customWidth="1"/>
    <col min="26" max="27" width="9.28515625" bestFit="1" customWidth="1"/>
    <col min="28" max="28" width="11.7109375" bestFit="1" customWidth="1"/>
    <col min="29" max="29" width="12.28515625" bestFit="1" customWidth="1"/>
  </cols>
  <sheetData>
    <row r="1" spans="2:29" ht="15.75" customHeight="1" x14ac:dyDescent="0.2"/>
    <row r="2" spans="2:29" ht="15.75" x14ac:dyDescent="0.25">
      <c r="B2" s="143" t="s">
        <v>32</v>
      </c>
      <c r="C2" s="144"/>
      <c r="D2" s="144"/>
      <c r="E2" s="144"/>
      <c r="F2" s="144"/>
      <c r="G2" s="144"/>
      <c r="H2" s="144"/>
      <c r="I2" s="145"/>
    </row>
    <row r="3" spans="2:29" ht="16.5" thickBot="1" x14ac:dyDescent="0.3">
      <c r="B3" s="70"/>
      <c r="C3" s="3"/>
    </row>
    <row r="4" spans="2:29" ht="15.75" customHeight="1" x14ac:dyDescent="0.25">
      <c r="B4" s="67"/>
      <c r="C4" s="146" t="s">
        <v>2</v>
      </c>
      <c r="D4" s="148" t="s">
        <v>27</v>
      </c>
      <c r="E4" s="146" t="s">
        <v>3</v>
      </c>
      <c r="F4" s="148" t="s">
        <v>28</v>
      </c>
      <c r="G4" s="146" t="s">
        <v>3</v>
      </c>
      <c r="H4" s="150" t="s">
        <v>8</v>
      </c>
      <c r="I4" s="141" t="s">
        <v>34</v>
      </c>
      <c r="K4" s="45"/>
    </row>
    <row r="5" spans="2:29" ht="15.75" customHeight="1" x14ac:dyDescent="0.25">
      <c r="B5" s="68"/>
      <c r="C5" s="147"/>
      <c r="D5" s="149"/>
      <c r="E5" s="147"/>
      <c r="F5" s="149"/>
      <c r="G5" s="147"/>
      <c r="H5" s="151"/>
      <c r="I5" s="142"/>
      <c r="K5" s="45"/>
    </row>
    <row r="6" spans="2:29" ht="15.75" customHeight="1" x14ac:dyDescent="0.25">
      <c r="B6" s="166" t="s">
        <v>9</v>
      </c>
      <c r="C6" s="18" t="s">
        <v>40</v>
      </c>
      <c r="D6" s="120">
        <v>5609717.4059999958</v>
      </c>
      <c r="E6" s="19">
        <f>D6/$D$29</f>
        <v>9.0100006423834034E-2</v>
      </c>
      <c r="F6" s="122">
        <v>6238400.2300000004</v>
      </c>
      <c r="G6" s="46">
        <f>F6/$F$29</f>
        <v>9.6152111681936214E-2</v>
      </c>
      <c r="H6" s="20">
        <f>(F6-D6)/D6</f>
        <v>0.11207031985739303</v>
      </c>
      <c r="I6" s="21">
        <f>(G6-E6)/E6</f>
        <v>6.7170974768113068E-2</v>
      </c>
      <c r="J6" s="69"/>
      <c r="K6" s="104"/>
      <c r="L6" s="104"/>
      <c r="M6" s="104"/>
      <c r="N6" s="105"/>
      <c r="O6" s="104"/>
      <c r="P6" s="104"/>
      <c r="Q6" s="104"/>
      <c r="R6" s="105"/>
      <c r="S6" s="106"/>
      <c r="T6" s="100"/>
      <c r="U6" s="104"/>
      <c r="V6" s="104"/>
      <c r="W6" s="104"/>
      <c r="X6" s="105"/>
      <c r="Y6" s="104"/>
      <c r="Z6" s="104"/>
      <c r="AA6" s="104"/>
      <c r="AB6" s="105"/>
      <c r="AC6" s="107"/>
    </row>
    <row r="7" spans="2:29" ht="15.75" customHeight="1" x14ac:dyDescent="0.25">
      <c r="B7" s="166" t="s">
        <v>10</v>
      </c>
      <c r="C7" s="22" t="s">
        <v>4</v>
      </c>
      <c r="D7" s="120">
        <v>753843.79</v>
      </c>
      <c r="E7" s="19">
        <f t="shared" ref="E7:E23" si="0">D7/$D$29</f>
        <v>1.210779891495437E-2</v>
      </c>
      <c r="F7" s="122">
        <v>833335.07000000007</v>
      </c>
      <c r="G7" s="46">
        <f t="shared" ref="G7:G23" si="1">F7/$F$29</f>
        <v>1.2844146538368881E-2</v>
      </c>
      <c r="H7" s="20">
        <f t="shared" ref="H7:H23" si="2">(F7-D7)/D7</f>
        <v>0.10544794698116439</v>
      </c>
      <c r="I7" s="21">
        <f t="shared" ref="I7:I23" si="3">(G7-E7)/E7</f>
        <v>6.0815977254548417E-2</v>
      </c>
      <c r="J7" s="69"/>
      <c r="K7" s="104"/>
      <c r="L7" s="104"/>
      <c r="M7" s="104"/>
      <c r="N7" s="105"/>
      <c r="O7" s="104"/>
      <c r="P7" s="104"/>
      <c r="Q7" s="104"/>
      <c r="R7" s="105"/>
      <c r="S7" s="106"/>
      <c r="T7" s="100"/>
      <c r="U7" s="104"/>
      <c r="V7" s="104"/>
      <c r="W7" s="104"/>
      <c r="X7" s="105"/>
      <c r="Y7" s="104"/>
      <c r="Z7" s="104"/>
      <c r="AA7" s="104"/>
      <c r="AB7" s="105"/>
      <c r="AC7" s="107"/>
    </row>
    <row r="8" spans="2:29" ht="15.75" customHeight="1" x14ac:dyDescent="0.25">
      <c r="B8" s="166" t="s">
        <v>11</v>
      </c>
      <c r="C8" s="23" t="s">
        <v>41</v>
      </c>
      <c r="D8" s="120">
        <v>6409450.4500000002</v>
      </c>
      <c r="E8" s="19">
        <f t="shared" si="0"/>
        <v>0.10294485174967588</v>
      </c>
      <c r="F8" s="122">
        <v>6860926.4199999999</v>
      </c>
      <c r="G8" s="46">
        <f t="shared" si="1"/>
        <v>0.10574707281603617</v>
      </c>
      <c r="H8" s="20">
        <f t="shared" si="2"/>
        <v>7.0439107614912552E-2</v>
      </c>
      <c r="I8" s="21">
        <f t="shared" si="3"/>
        <v>2.7220604223844622E-2</v>
      </c>
      <c r="J8" s="69"/>
      <c r="K8" s="104"/>
      <c r="L8" s="104"/>
      <c r="M8" s="104"/>
      <c r="N8" s="105"/>
      <c r="O8" s="104"/>
      <c r="P8" s="104"/>
      <c r="Q8" s="104"/>
      <c r="R8" s="105"/>
      <c r="S8" s="106"/>
      <c r="T8" s="100"/>
      <c r="U8" s="104"/>
      <c r="V8" s="104"/>
      <c r="W8" s="104"/>
      <c r="X8" s="105"/>
      <c r="Y8" s="104"/>
      <c r="Z8" s="104"/>
      <c r="AA8" s="104"/>
      <c r="AB8" s="105"/>
      <c r="AC8" s="107"/>
    </row>
    <row r="9" spans="2:29" ht="15.75" customHeight="1" x14ac:dyDescent="0.25">
      <c r="B9" s="166" t="s">
        <v>12</v>
      </c>
      <c r="C9" s="23" t="s">
        <v>42</v>
      </c>
      <c r="D9" s="120">
        <v>0</v>
      </c>
      <c r="E9" s="19">
        <f t="shared" si="0"/>
        <v>0</v>
      </c>
      <c r="F9" s="122">
        <v>0</v>
      </c>
      <c r="G9" s="46">
        <f t="shared" si="1"/>
        <v>0</v>
      </c>
      <c r="H9" s="24" t="s">
        <v>1</v>
      </c>
      <c r="I9" s="25" t="s">
        <v>1</v>
      </c>
      <c r="J9" s="69"/>
      <c r="K9" s="104"/>
      <c r="L9" s="104"/>
      <c r="M9" s="104"/>
      <c r="N9" s="105"/>
      <c r="O9" s="104"/>
      <c r="P9" s="104"/>
      <c r="Q9" s="104"/>
      <c r="R9" s="105"/>
      <c r="S9" s="106"/>
      <c r="T9" s="100"/>
      <c r="U9" s="104"/>
      <c r="V9" s="104"/>
      <c r="W9" s="104"/>
      <c r="X9" s="105"/>
      <c r="Y9" s="104"/>
      <c r="Z9" s="104"/>
      <c r="AA9" s="104"/>
      <c r="AB9" s="105"/>
      <c r="AC9" s="107"/>
    </row>
    <row r="10" spans="2:29" ht="15.75" customHeight="1" x14ac:dyDescent="0.25">
      <c r="B10" s="166" t="s">
        <v>13</v>
      </c>
      <c r="C10" s="23" t="s">
        <v>43</v>
      </c>
      <c r="D10" s="120">
        <v>0</v>
      </c>
      <c r="E10" s="19">
        <f t="shared" si="0"/>
        <v>0</v>
      </c>
      <c r="F10" s="122">
        <v>0</v>
      </c>
      <c r="G10" s="46">
        <f t="shared" si="1"/>
        <v>0</v>
      </c>
      <c r="H10" s="24" t="s">
        <v>1</v>
      </c>
      <c r="I10" s="25" t="s">
        <v>1</v>
      </c>
      <c r="J10" s="69"/>
      <c r="K10" s="104"/>
      <c r="L10" s="104"/>
      <c r="M10" s="104"/>
      <c r="N10" s="105"/>
      <c r="O10" s="104"/>
      <c r="P10" s="104"/>
      <c r="Q10" s="104"/>
      <c r="R10" s="105"/>
      <c r="S10" s="106"/>
      <c r="T10" s="100"/>
      <c r="U10" s="104"/>
      <c r="V10" s="104"/>
      <c r="W10" s="104"/>
      <c r="X10" s="105"/>
      <c r="Y10" s="104"/>
      <c r="Z10" s="104"/>
      <c r="AA10" s="104"/>
      <c r="AB10" s="105"/>
      <c r="AC10" s="107"/>
    </row>
    <row r="11" spans="2:29" ht="15.75" customHeight="1" x14ac:dyDescent="0.25">
      <c r="B11" s="166" t="s">
        <v>14</v>
      </c>
      <c r="C11" s="23" t="s">
        <v>44</v>
      </c>
      <c r="D11" s="120">
        <v>0</v>
      </c>
      <c r="E11" s="19">
        <f t="shared" si="0"/>
        <v>0</v>
      </c>
      <c r="F11" s="122">
        <v>0</v>
      </c>
      <c r="G11" s="46">
        <f t="shared" si="1"/>
        <v>0</v>
      </c>
      <c r="H11" s="24" t="s">
        <v>1</v>
      </c>
      <c r="I11" s="25" t="s">
        <v>1</v>
      </c>
      <c r="J11" s="69"/>
      <c r="K11" s="104"/>
      <c r="L11" s="104"/>
      <c r="M11" s="104"/>
      <c r="N11" s="105"/>
      <c r="O11" s="104"/>
      <c r="P11" s="104"/>
      <c r="Q11" s="104"/>
      <c r="R11" s="105"/>
      <c r="S11" s="106"/>
      <c r="T11" s="100"/>
      <c r="U11" s="104"/>
      <c r="V11" s="104"/>
      <c r="W11" s="104"/>
      <c r="X11" s="105"/>
      <c r="Y11" s="104"/>
      <c r="Z11" s="104"/>
      <c r="AA11" s="104"/>
      <c r="AB11" s="105"/>
      <c r="AC11" s="107"/>
    </row>
    <row r="12" spans="2:29" ht="15.75" customHeight="1" x14ac:dyDescent="0.25">
      <c r="B12" s="166" t="s">
        <v>15</v>
      </c>
      <c r="C12" s="23" t="s">
        <v>35</v>
      </c>
      <c r="D12" s="120">
        <v>675197.86</v>
      </c>
      <c r="E12" s="19">
        <f t="shared" si="0"/>
        <v>1.0844633895156863E-2</v>
      </c>
      <c r="F12" s="122">
        <v>1096529.6800000004</v>
      </c>
      <c r="G12" s="46">
        <f t="shared" si="1"/>
        <v>1.6900750251145364E-2</v>
      </c>
      <c r="H12" s="20">
        <f t="shared" si="2"/>
        <v>0.62401237468377113</v>
      </c>
      <c r="I12" s="21">
        <f t="shared" si="3"/>
        <v>0.55844359657849951</v>
      </c>
      <c r="J12" s="69"/>
      <c r="K12" s="104"/>
      <c r="L12" s="104"/>
      <c r="M12" s="104"/>
      <c r="N12" s="105"/>
      <c r="O12" s="104"/>
      <c r="P12" s="104"/>
      <c r="Q12" s="104"/>
      <c r="R12" s="105"/>
      <c r="S12" s="106"/>
      <c r="T12" s="100"/>
      <c r="U12" s="104"/>
      <c r="V12" s="104"/>
      <c r="W12" s="104"/>
      <c r="X12" s="105"/>
      <c r="Y12" s="104"/>
      <c r="Z12" s="104"/>
      <c r="AA12" s="104"/>
      <c r="AB12" s="105"/>
      <c r="AC12" s="107"/>
    </row>
    <row r="13" spans="2:29" ht="15.75" customHeight="1" x14ac:dyDescent="0.25">
      <c r="B13" s="166" t="s">
        <v>16</v>
      </c>
      <c r="C13" s="23" t="s">
        <v>45</v>
      </c>
      <c r="D13" s="120">
        <v>4688873</v>
      </c>
      <c r="E13" s="19">
        <f t="shared" si="0"/>
        <v>7.5309941097689265E-2</v>
      </c>
      <c r="F13" s="122">
        <v>4098878.66</v>
      </c>
      <c r="G13" s="46">
        <f t="shared" si="1"/>
        <v>6.3175786124101407E-2</v>
      </c>
      <c r="H13" s="20">
        <f t="shared" si="2"/>
        <v>-0.1258286031632761</v>
      </c>
      <c r="I13" s="21">
        <f t="shared" si="3"/>
        <v>-0.16112288493026281</v>
      </c>
      <c r="J13" s="69"/>
      <c r="K13" s="104"/>
      <c r="L13" s="104"/>
      <c r="M13" s="104"/>
      <c r="N13" s="105"/>
      <c r="O13" s="104"/>
      <c r="P13" s="104"/>
      <c r="Q13" s="104"/>
      <c r="R13" s="105"/>
      <c r="S13" s="106"/>
      <c r="T13" s="100"/>
      <c r="U13" s="104"/>
      <c r="V13" s="104"/>
      <c r="W13" s="104"/>
      <c r="X13" s="105"/>
      <c r="Y13" s="104"/>
      <c r="Z13" s="104"/>
      <c r="AA13" s="104"/>
      <c r="AB13" s="105"/>
      <c r="AC13" s="107"/>
    </row>
    <row r="14" spans="2:29" ht="15.75" customHeight="1" x14ac:dyDescent="0.25">
      <c r="B14" s="166" t="s">
        <v>17</v>
      </c>
      <c r="C14" s="23" t="s">
        <v>46</v>
      </c>
      <c r="D14" s="120">
        <v>4602812.4900000012</v>
      </c>
      <c r="E14" s="19">
        <f t="shared" si="0"/>
        <v>7.3927687422032665E-2</v>
      </c>
      <c r="F14" s="122">
        <v>2914061.7500000005</v>
      </c>
      <c r="G14" s="46">
        <f t="shared" si="1"/>
        <v>4.491426976528861E-2</v>
      </c>
      <c r="H14" s="20">
        <f t="shared" si="2"/>
        <v>-0.36689540225002742</v>
      </c>
      <c r="I14" s="21">
        <f t="shared" si="3"/>
        <v>-0.39245671910598934</v>
      </c>
      <c r="J14" s="69"/>
      <c r="K14" s="104"/>
      <c r="L14" s="104"/>
      <c r="M14" s="104"/>
      <c r="N14" s="105"/>
      <c r="O14" s="104"/>
      <c r="P14" s="104"/>
      <c r="Q14" s="104"/>
      <c r="R14" s="105"/>
      <c r="S14" s="106"/>
      <c r="T14" s="100"/>
      <c r="U14" s="104"/>
      <c r="V14" s="104"/>
      <c r="W14" s="104"/>
      <c r="X14" s="105"/>
      <c r="Y14" s="104"/>
      <c r="Z14" s="104"/>
      <c r="AA14" s="104"/>
      <c r="AB14" s="105"/>
      <c r="AC14" s="107"/>
    </row>
    <row r="15" spans="2:29" ht="15.75" customHeight="1" x14ac:dyDescent="0.25">
      <c r="B15" s="166" t="s">
        <v>18</v>
      </c>
      <c r="C15" s="23" t="s">
        <v>47</v>
      </c>
      <c r="D15" s="120">
        <v>22172707.790000007</v>
      </c>
      <c r="E15" s="19">
        <f t="shared" si="0"/>
        <v>0.35612508968384865</v>
      </c>
      <c r="F15" s="122">
        <v>25047166.419999998</v>
      </c>
      <c r="G15" s="46">
        <f t="shared" si="1"/>
        <v>0.38605056651389008</v>
      </c>
      <c r="H15" s="20">
        <f t="shared" si="2"/>
        <v>0.12963949451840906</v>
      </c>
      <c r="I15" s="21">
        <f t="shared" si="3"/>
        <v>8.4030801807892505E-2</v>
      </c>
      <c r="J15" s="69"/>
      <c r="K15" s="104"/>
      <c r="L15" s="104"/>
      <c r="M15" s="104"/>
      <c r="N15" s="105"/>
      <c r="O15" s="104"/>
      <c r="P15" s="104"/>
      <c r="Q15" s="104"/>
      <c r="R15" s="105"/>
      <c r="S15" s="106"/>
      <c r="T15" s="100"/>
      <c r="U15" s="104"/>
      <c r="V15" s="104"/>
      <c r="W15" s="104"/>
      <c r="X15" s="105"/>
      <c r="Y15" s="104"/>
      <c r="Z15" s="104"/>
      <c r="AA15" s="104"/>
      <c r="AB15" s="105"/>
      <c r="AC15" s="107"/>
    </row>
    <row r="16" spans="2:29" ht="15.75" customHeight="1" x14ac:dyDescent="0.25">
      <c r="B16" s="166" t="s">
        <v>19</v>
      </c>
      <c r="C16" s="23" t="s">
        <v>48</v>
      </c>
      <c r="D16" s="120">
        <v>4250</v>
      </c>
      <c r="E16" s="19">
        <f t="shared" si="0"/>
        <v>6.8261019154321171E-5</v>
      </c>
      <c r="F16" s="122">
        <v>24747.119999999999</v>
      </c>
      <c r="G16" s="46">
        <f>F16/$F$29</f>
        <v>3.8142596792740198E-4</v>
      </c>
      <c r="H16" s="20">
        <f t="shared" si="2"/>
        <v>4.8228517647058817</v>
      </c>
      <c r="I16" s="21">
        <f t="shared" si="3"/>
        <v>4.5877567117052971</v>
      </c>
      <c r="J16" s="69"/>
      <c r="K16" s="104"/>
      <c r="L16" s="104"/>
      <c r="M16" s="104"/>
      <c r="N16" s="105"/>
      <c r="O16" s="104"/>
      <c r="P16" s="104"/>
      <c r="Q16" s="104"/>
      <c r="R16" s="105"/>
      <c r="S16" s="106"/>
      <c r="T16" s="100"/>
      <c r="U16" s="104"/>
      <c r="V16" s="104"/>
      <c r="W16" s="104"/>
      <c r="X16" s="105"/>
      <c r="Y16" s="104"/>
      <c r="Z16" s="104"/>
      <c r="AA16" s="104"/>
      <c r="AB16" s="105"/>
      <c r="AC16" s="107"/>
    </row>
    <row r="17" spans="2:29" ht="15.75" customHeight="1" x14ac:dyDescent="0.25">
      <c r="B17" s="166" t="s">
        <v>20</v>
      </c>
      <c r="C17" s="23" t="s">
        <v>49</v>
      </c>
      <c r="D17" s="120">
        <v>380</v>
      </c>
      <c r="E17" s="19">
        <f t="shared" si="0"/>
        <v>6.1033381832098937E-6</v>
      </c>
      <c r="F17" s="122">
        <v>1180</v>
      </c>
      <c r="G17" s="46">
        <f t="shared" si="1"/>
        <v>1.8187273596052159E-5</v>
      </c>
      <c r="H17" s="20">
        <f t="shared" si="2"/>
        <v>2.1052631578947367</v>
      </c>
      <c r="I17" s="21">
        <f t="shared" si="3"/>
        <v>1.9798895375132288</v>
      </c>
      <c r="J17" s="69"/>
      <c r="K17" s="104"/>
      <c r="L17" s="104"/>
      <c r="M17" s="104"/>
      <c r="N17" s="105"/>
      <c r="O17" s="104"/>
      <c r="P17" s="104"/>
      <c r="Q17" s="104"/>
      <c r="R17" s="105"/>
      <c r="S17" s="106"/>
      <c r="T17" s="100"/>
      <c r="U17" s="104"/>
      <c r="V17" s="104"/>
      <c r="W17" s="104"/>
      <c r="X17" s="105"/>
      <c r="Y17" s="104"/>
      <c r="Z17" s="104"/>
      <c r="AA17" s="104"/>
      <c r="AB17" s="105"/>
      <c r="AC17" s="107"/>
    </row>
    <row r="18" spans="2:29" ht="15.75" customHeight="1" x14ac:dyDescent="0.25">
      <c r="B18" s="166" t="s">
        <v>21</v>
      </c>
      <c r="C18" s="23" t="s">
        <v>50</v>
      </c>
      <c r="D18" s="120">
        <v>1432249.93</v>
      </c>
      <c r="E18" s="19">
        <f t="shared" si="0"/>
        <v>2.3003962330707096E-2</v>
      </c>
      <c r="F18" s="122">
        <v>1059982.18</v>
      </c>
      <c r="G18" s="46">
        <f t="shared" si="1"/>
        <v>1.633744569033882E-2</v>
      </c>
      <c r="H18" s="20">
        <f t="shared" si="2"/>
        <v>-0.25991814850359252</v>
      </c>
      <c r="I18" s="21">
        <f t="shared" si="3"/>
        <v>-0.28979862445129301</v>
      </c>
      <c r="J18" s="69"/>
      <c r="K18" s="104"/>
      <c r="L18" s="104"/>
      <c r="M18" s="104"/>
      <c r="N18" s="105"/>
      <c r="O18" s="104"/>
      <c r="P18" s="104"/>
      <c r="Q18" s="104"/>
      <c r="R18" s="105"/>
      <c r="S18" s="106"/>
      <c r="T18" s="100"/>
      <c r="U18" s="104"/>
      <c r="V18" s="104"/>
      <c r="W18" s="104"/>
      <c r="X18" s="105"/>
      <c r="Y18" s="104"/>
      <c r="Z18" s="104"/>
      <c r="AA18" s="104"/>
      <c r="AB18" s="105"/>
      <c r="AC18" s="107"/>
    </row>
    <row r="19" spans="2:29" ht="15.75" customHeight="1" x14ac:dyDescent="0.25">
      <c r="B19" s="166" t="s">
        <v>22</v>
      </c>
      <c r="C19" s="23" t="s">
        <v>5</v>
      </c>
      <c r="D19" s="120">
        <v>85772.25</v>
      </c>
      <c r="E19" s="19">
        <f t="shared" si="0"/>
        <v>1.3776238118021705E-3</v>
      </c>
      <c r="F19" s="122">
        <v>54217.639999999898</v>
      </c>
      <c r="G19" s="46">
        <f t="shared" si="1"/>
        <v>8.3565343424767764E-4</v>
      </c>
      <c r="H19" s="20">
        <f t="shared" si="2"/>
        <v>-0.36788833218202976</v>
      </c>
      <c r="I19" s="21">
        <f t="shared" si="3"/>
        <v>-0.39340955993312993</v>
      </c>
      <c r="J19" s="69"/>
      <c r="K19" s="104"/>
      <c r="L19" s="104"/>
      <c r="M19" s="104"/>
      <c r="N19" s="105"/>
      <c r="O19" s="104"/>
      <c r="P19" s="104"/>
      <c r="Q19" s="104"/>
      <c r="R19" s="105"/>
      <c r="S19" s="106"/>
      <c r="T19" s="100"/>
      <c r="U19" s="104"/>
      <c r="V19" s="104"/>
      <c r="W19" s="104"/>
      <c r="X19" s="105"/>
      <c r="Y19" s="104"/>
      <c r="Z19" s="104"/>
      <c r="AA19" s="104"/>
      <c r="AB19" s="105"/>
      <c r="AC19" s="107"/>
    </row>
    <row r="20" spans="2:29" ht="15.75" customHeight="1" x14ac:dyDescent="0.25">
      <c r="B20" s="166" t="s">
        <v>23</v>
      </c>
      <c r="C20" s="23" t="s">
        <v>51</v>
      </c>
      <c r="D20" s="120">
        <v>67601.14</v>
      </c>
      <c r="E20" s="19">
        <f t="shared" si="0"/>
        <v>1.0857700499750465E-3</v>
      </c>
      <c r="F20" s="122">
        <v>77977.81</v>
      </c>
      <c r="G20" s="46">
        <f t="shared" si="1"/>
        <v>1.2018675973652305E-3</v>
      </c>
      <c r="H20" s="20">
        <f t="shared" si="2"/>
        <v>0.15349844691968209</v>
      </c>
      <c r="I20" s="21">
        <f t="shared" si="3"/>
        <v>0.10692645960611298</v>
      </c>
      <c r="J20" s="69"/>
      <c r="K20" s="104"/>
      <c r="L20" s="104"/>
      <c r="M20" s="104"/>
      <c r="N20" s="105"/>
      <c r="O20" s="104"/>
      <c r="P20" s="104"/>
      <c r="Q20" s="104"/>
      <c r="R20" s="105"/>
      <c r="S20" s="106"/>
      <c r="T20" s="100"/>
      <c r="U20" s="104"/>
      <c r="V20" s="104"/>
      <c r="W20" s="104"/>
      <c r="X20" s="105"/>
      <c r="Y20" s="104"/>
      <c r="Z20" s="104"/>
      <c r="AA20" s="104"/>
      <c r="AB20" s="105"/>
      <c r="AC20" s="107"/>
    </row>
    <row r="21" spans="2:29" ht="15.75" customHeight="1" x14ac:dyDescent="0.25">
      <c r="B21" s="166" t="s">
        <v>24</v>
      </c>
      <c r="C21" s="23" t="s">
        <v>36</v>
      </c>
      <c r="D21" s="120">
        <v>54076.770000000004</v>
      </c>
      <c r="E21" s="19">
        <f t="shared" si="0"/>
        <v>8.6854951359384024E-4</v>
      </c>
      <c r="F21" s="122">
        <v>164168.1</v>
      </c>
      <c r="G21" s="46">
        <f t="shared" si="1"/>
        <v>2.5303136868169919E-3</v>
      </c>
      <c r="H21" s="20">
        <f t="shared" si="2"/>
        <v>2.0358340559171708</v>
      </c>
      <c r="I21" s="21">
        <f t="shared" si="3"/>
        <v>1.9132636046817733</v>
      </c>
      <c r="J21" s="69"/>
      <c r="K21" s="104"/>
      <c r="L21" s="104"/>
      <c r="M21" s="104"/>
      <c r="N21" s="105"/>
      <c r="O21" s="104"/>
      <c r="P21" s="104"/>
      <c r="Q21" s="104"/>
      <c r="R21" s="105"/>
      <c r="S21" s="106"/>
      <c r="T21" s="100"/>
      <c r="U21" s="104"/>
      <c r="V21" s="104"/>
      <c r="W21" s="104"/>
      <c r="X21" s="105"/>
      <c r="Y21" s="104"/>
      <c r="Z21" s="104"/>
      <c r="AA21" s="104"/>
      <c r="AB21" s="105"/>
      <c r="AC21" s="107"/>
    </row>
    <row r="22" spans="2:29" ht="15.75" customHeight="1" x14ac:dyDescent="0.25">
      <c r="B22" s="166" t="s">
        <v>25</v>
      </c>
      <c r="C22" s="23" t="s">
        <v>52</v>
      </c>
      <c r="D22" s="120">
        <v>348</v>
      </c>
      <c r="E22" s="19">
        <f t="shared" si="0"/>
        <v>5.5893728625185343E-6</v>
      </c>
      <c r="F22" s="122">
        <v>352</v>
      </c>
      <c r="G22" s="46">
        <f t="shared" si="1"/>
        <v>5.4253561913647118E-6</v>
      </c>
      <c r="H22" s="20">
        <f t="shared" si="2"/>
        <v>1.1494252873563218E-2</v>
      </c>
      <c r="I22" s="21">
        <f t="shared" si="3"/>
        <v>-2.9344378195574106E-2</v>
      </c>
      <c r="J22" s="69"/>
      <c r="K22" s="104"/>
      <c r="L22" s="104"/>
      <c r="M22" s="104"/>
      <c r="N22" s="105"/>
      <c r="O22" s="104"/>
      <c r="P22" s="104"/>
      <c r="Q22" s="104"/>
      <c r="R22" s="105"/>
      <c r="S22" s="106"/>
      <c r="T22" s="100"/>
      <c r="U22" s="104"/>
      <c r="V22" s="104"/>
      <c r="W22" s="104"/>
      <c r="X22" s="105"/>
      <c r="Y22" s="104"/>
      <c r="Z22" s="104"/>
      <c r="AA22" s="104"/>
      <c r="AB22" s="105"/>
      <c r="AC22" s="107"/>
    </row>
    <row r="23" spans="2:29" ht="15.75" customHeight="1" x14ac:dyDescent="0.25">
      <c r="B23" s="166" t="s">
        <v>26</v>
      </c>
      <c r="C23" s="23" t="s">
        <v>53</v>
      </c>
      <c r="D23" s="120">
        <v>7005.5299999999988</v>
      </c>
      <c r="E23" s="19">
        <f t="shared" si="0"/>
        <v>1.1251873353321683E-4</v>
      </c>
      <c r="F23" s="122">
        <v>4713.7700000000004</v>
      </c>
      <c r="G23" s="46">
        <f t="shared" si="1"/>
        <v>7.2653071744798982E-5</v>
      </c>
      <c r="H23" s="20">
        <f t="shared" si="2"/>
        <v>-0.32713584839405424</v>
      </c>
      <c r="I23" s="21">
        <f t="shared" si="3"/>
        <v>-0.35430243957242058</v>
      </c>
      <c r="J23" s="69"/>
      <c r="K23" s="104"/>
      <c r="L23" s="104"/>
      <c r="M23" s="104"/>
      <c r="N23" s="105"/>
      <c r="O23" s="104"/>
      <c r="P23" s="104"/>
      <c r="Q23" s="104"/>
      <c r="R23" s="105"/>
      <c r="S23" s="106"/>
      <c r="T23" s="100"/>
      <c r="U23" s="104"/>
      <c r="V23" s="104"/>
      <c r="W23" s="104"/>
      <c r="X23" s="105"/>
      <c r="Y23" s="104"/>
      <c r="Z23" s="104"/>
      <c r="AA23" s="104"/>
      <c r="AB23" s="105"/>
      <c r="AC23" s="107"/>
    </row>
    <row r="24" spans="2:29" ht="15.75" customHeight="1" x14ac:dyDescent="0.25">
      <c r="B24" s="167"/>
      <c r="C24" s="27" t="s">
        <v>37</v>
      </c>
      <c r="D24" s="119">
        <f>SUM(D6:D23)</f>
        <v>46564286.406000011</v>
      </c>
      <c r="E24" s="28">
        <f>SUM(E6:E23)</f>
        <v>0.74788838735700314</v>
      </c>
      <c r="F24" s="123">
        <f>SUM(F6:F23)</f>
        <v>48476636.850000009</v>
      </c>
      <c r="G24" s="28">
        <f>SUM(G6:G23)</f>
        <v>0.74716767576899501</v>
      </c>
      <c r="H24" s="29">
        <f>(F24-D24)/D24</f>
        <v>4.1069037917299288E-2</v>
      </c>
      <c r="I24" s="30">
        <f>(G24-E24)/E24</f>
        <v>-9.6366195837734926E-4</v>
      </c>
      <c r="K24" s="108"/>
      <c r="L24" s="109"/>
      <c r="M24" s="109"/>
      <c r="N24" s="110"/>
      <c r="O24" s="110"/>
      <c r="P24" s="110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</row>
    <row r="25" spans="2:29" ht="15.75" customHeight="1" x14ac:dyDescent="0.25">
      <c r="B25" s="166">
        <v>19</v>
      </c>
      <c r="C25" s="22" t="s">
        <v>6</v>
      </c>
      <c r="D25" s="118">
        <v>14532187.58</v>
      </c>
      <c r="E25" s="19">
        <f>D25/$D$29</f>
        <v>0.23340751405942783</v>
      </c>
      <c r="F25" s="124">
        <v>15298694.260000002</v>
      </c>
      <c r="G25" s="46">
        <f>F25/$F$29</f>
        <v>0.23579791370251929</v>
      </c>
      <c r="H25" s="20">
        <f>(F25-D25)/D25</f>
        <v>5.2745443573472064E-2</v>
      </c>
      <c r="I25" s="21">
        <f>(G25-E25)/E25</f>
        <v>1.0241314007066788E-2</v>
      </c>
      <c r="K25" s="108"/>
      <c r="L25" s="109"/>
      <c r="M25" s="109"/>
      <c r="N25" s="97"/>
      <c r="O25" s="97"/>
      <c r="P25" s="111"/>
      <c r="Q25" s="107"/>
      <c r="R25" s="109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</row>
    <row r="26" spans="2:29" ht="15.75" customHeight="1" x14ac:dyDescent="0.25">
      <c r="B26" s="17"/>
      <c r="C26" s="22" t="s">
        <v>54</v>
      </c>
      <c r="D26" s="118">
        <v>1164536.07</v>
      </c>
      <c r="E26" s="19">
        <f t="shared" ref="E26:E27" si="4">D26/$D$29</f>
        <v>1.8704098583568921E-2</v>
      </c>
      <c r="F26" s="124">
        <v>1105201.6299999999</v>
      </c>
      <c r="G26" s="46">
        <f t="shared" ref="G26:G27" si="5">F26/$F$29</f>
        <v>1.7034410528485429E-2</v>
      </c>
      <c r="H26" s="20">
        <f>(F26-D26)/D26</f>
        <v>-5.0951139710082291E-2</v>
      </c>
      <c r="I26" s="21">
        <f t="shared" ref="I26" si="6">(G26-E26)/E26</f>
        <v>-8.9268565797138766E-2</v>
      </c>
      <c r="K26" s="108"/>
      <c r="L26" s="109"/>
      <c r="M26" s="110"/>
      <c r="N26" s="109"/>
      <c r="O26" s="111"/>
      <c r="P26" s="111"/>
      <c r="Q26" s="107"/>
      <c r="R26" s="110"/>
      <c r="S26" s="110"/>
      <c r="T26" s="111"/>
      <c r="U26" s="111"/>
      <c r="V26" s="111"/>
      <c r="W26" s="111"/>
      <c r="X26" s="111"/>
      <c r="Y26" s="111"/>
      <c r="Z26" s="111"/>
      <c r="AA26" s="111"/>
      <c r="AB26" s="111"/>
      <c r="AC26" s="111"/>
    </row>
    <row r="27" spans="2:29" ht="15.75" customHeight="1" x14ac:dyDescent="0.25">
      <c r="B27" s="17"/>
      <c r="C27" s="22" t="s">
        <v>7</v>
      </c>
      <c r="D27" s="118">
        <v>0</v>
      </c>
      <c r="E27" s="19">
        <f t="shared" si="4"/>
        <v>0</v>
      </c>
      <c r="F27" s="124">
        <v>0</v>
      </c>
      <c r="G27" s="46">
        <f t="shared" si="5"/>
        <v>0</v>
      </c>
      <c r="H27" s="24" t="s">
        <v>1</v>
      </c>
      <c r="I27" s="25" t="s">
        <v>1</v>
      </c>
      <c r="K27" s="108"/>
      <c r="L27" s="109"/>
      <c r="M27" s="109"/>
      <c r="N27" s="97"/>
      <c r="O27" s="111"/>
      <c r="P27" s="111"/>
      <c r="Q27" s="107"/>
      <c r="R27" s="110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</row>
    <row r="28" spans="2:29" ht="15.75" customHeight="1" x14ac:dyDescent="0.25">
      <c r="B28" s="26"/>
      <c r="C28" s="27" t="s">
        <v>38</v>
      </c>
      <c r="D28" s="121">
        <f>SUM(D25:D27)</f>
        <v>15696723.65</v>
      </c>
      <c r="E28" s="28">
        <f>E25+E26+E27</f>
        <v>0.25211161264299675</v>
      </c>
      <c r="F28" s="125">
        <f>SUM(F25:F27)</f>
        <v>16403895.890000001</v>
      </c>
      <c r="G28" s="31">
        <f>SUM(G25:G27)</f>
        <v>0.25283232423100471</v>
      </c>
      <c r="H28" s="32">
        <f t="shared" ref="H28" si="7">(F28-D28)/D28</f>
        <v>4.5052219543917381E-2</v>
      </c>
      <c r="I28" s="33">
        <f t="shared" ref="I28" si="8">(G28-E28)/E28</f>
        <v>2.85870047972969E-3</v>
      </c>
      <c r="K28" s="112"/>
      <c r="L28" s="113"/>
      <c r="M28" s="113"/>
      <c r="N28" s="111"/>
      <c r="O28" s="111"/>
      <c r="P28" s="111"/>
      <c r="Q28" s="114"/>
      <c r="R28" s="113"/>
      <c r="S28" s="111"/>
      <c r="T28" s="111"/>
      <c r="U28" s="111"/>
      <c r="V28" s="111"/>
      <c r="W28" s="111"/>
      <c r="X28" s="111"/>
      <c r="Y28" s="111"/>
      <c r="Z28" s="111"/>
      <c r="AA28" s="111"/>
      <c r="AB28" s="111"/>
      <c r="AC28" s="111"/>
    </row>
    <row r="29" spans="2:29" ht="16.5" customHeight="1" thickBot="1" x14ac:dyDescent="0.3">
      <c r="B29" s="34"/>
      <c r="C29" s="35" t="s">
        <v>39</v>
      </c>
      <c r="D29" s="115">
        <f>SUM(D24:D27)</f>
        <v>62261010.056000009</v>
      </c>
      <c r="E29" s="50">
        <f>E24+E28</f>
        <v>0.99999999999999989</v>
      </c>
      <c r="F29" s="116">
        <f>SUM(F24:F27)</f>
        <v>64880532.740000017</v>
      </c>
      <c r="G29" s="50">
        <f>G24+G28</f>
        <v>0.99999999999999978</v>
      </c>
      <c r="H29" s="36">
        <f t="shared" ref="H29" si="9">(F29-D29)/D29</f>
        <v>4.2073244260636085E-2</v>
      </c>
      <c r="I29" s="37">
        <f t="shared" ref="I29" si="10">(G29-E29)/E29</f>
        <v>-1.1102230246251565E-16</v>
      </c>
      <c r="K29" s="110"/>
      <c r="L29" s="111"/>
      <c r="M29" s="111"/>
      <c r="N29" s="111"/>
      <c r="O29" s="111"/>
      <c r="P29" s="111"/>
      <c r="Q29" s="111"/>
      <c r="R29" s="111"/>
      <c r="S29" s="111"/>
      <c r="T29" s="111"/>
      <c r="U29" s="111"/>
      <c r="V29" s="111"/>
      <c r="W29" s="111"/>
      <c r="X29" s="111"/>
      <c r="Y29" s="111"/>
      <c r="Z29" s="111"/>
      <c r="AA29" s="111"/>
      <c r="AB29" s="111"/>
      <c r="AC29" s="111"/>
    </row>
    <row r="30" spans="2:29" ht="15.75" x14ac:dyDescent="0.25">
      <c r="B30" s="10"/>
      <c r="C30" s="11"/>
      <c r="D30" s="6"/>
      <c r="E30" s="12"/>
      <c r="F30" s="6"/>
      <c r="G30" s="12"/>
      <c r="H30" s="13"/>
    </row>
    <row r="31" spans="2:29" ht="15.75" customHeight="1" x14ac:dyDescent="0.25">
      <c r="B31" s="92" t="s">
        <v>29</v>
      </c>
      <c r="C31" s="40"/>
      <c r="D31" s="6"/>
      <c r="E31" s="12"/>
      <c r="F31" s="41"/>
      <c r="G31" s="12"/>
      <c r="H31" s="13"/>
    </row>
    <row r="32" spans="2:29" ht="15.75" customHeight="1" x14ac:dyDescent="0.2">
      <c r="B32" s="94"/>
      <c r="F32" s="41"/>
    </row>
    <row r="33" spans="2:9" ht="15.75" customHeight="1" x14ac:dyDescent="0.2">
      <c r="B33" s="95" t="s">
        <v>30</v>
      </c>
      <c r="F33" s="42"/>
    </row>
    <row r="34" spans="2:9" ht="15.75" customHeight="1" x14ac:dyDescent="0.25">
      <c r="B34" s="44"/>
      <c r="C34" s="48"/>
      <c r="F34" s="43"/>
    </row>
    <row r="35" spans="2:9" ht="15.75" customHeight="1" x14ac:dyDescent="0.3">
      <c r="B35" s="44"/>
      <c r="C35" s="58"/>
      <c r="D35" s="59"/>
      <c r="E35" s="59"/>
      <c r="F35" s="60"/>
      <c r="G35" s="61"/>
      <c r="H35" s="62"/>
      <c r="I35" s="61"/>
    </row>
    <row r="36" spans="2:9" ht="15.75" customHeight="1" x14ac:dyDescent="0.3">
      <c r="C36" s="63"/>
      <c r="D36" s="59"/>
      <c r="E36" s="59"/>
      <c r="F36" s="60"/>
      <c r="G36" s="61"/>
      <c r="H36" s="62"/>
      <c r="I36" s="64"/>
    </row>
    <row r="37" spans="2:9" ht="15.75" customHeight="1" x14ac:dyDescent="0.3">
      <c r="C37" s="63"/>
      <c r="D37" s="59"/>
      <c r="E37" s="59"/>
      <c r="F37" s="60"/>
      <c r="G37" s="61"/>
      <c r="H37" s="62"/>
      <c r="I37" s="62"/>
    </row>
    <row r="38" spans="2:9" ht="15.75" customHeight="1" x14ac:dyDescent="0.3">
      <c r="C38" s="63"/>
      <c r="D38" s="59"/>
      <c r="E38" s="59"/>
      <c r="F38" s="60"/>
      <c r="G38" s="61"/>
      <c r="H38" s="62"/>
      <c r="I38" s="62"/>
    </row>
    <row r="39" spans="2:9" ht="16.5" x14ac:dyDescent="0.3">
      <c r="C39" s="63"/>
      <c r="D39" s="59"/>
      <c r="E39" s="59"/>
      <c r="F39" s="60"/>
      <c r="G39" s="61"/>
      <c r="H39" s="61"/>
      <c r="I39" s="65"/>
    </row>
    <row r="40" spans="2:9" ht="16.5" x14ac:dyDescent="0.3">
      <c r="C40" s="63"/>
      <c r="D40" s="59"/>
      <c r="E40" s="59"/>
      <c r="F40" s="60"/>
      <c r="G40" s="61"/>
      <c r="H40" s="61"/>
      <c r="I40" s="61"/>
    </row>
    <row r="41" spans="2:9" ht="16.5" x14ac:dyDescent="0.3">
      <c r="C41" s="63"/>
      <c r="D41" s="59"/>
      <c r="E41" s="59"/>
      <c r="F41" s="60"/>
      <c r="G41" s="61"/>
      <c r="H41" s="62"/>
      <c r="I41" s="61"/>
    </row>
    <row r="42" spans="2:9" ht="16.5" x14ac:dyDescent="0.3">
      <c r="C42" s="63"/>
      <c r="D42" s="59"/>
      <c r="E42" s="59"/>
      <c r="F42" s="60"/>
      <c r="G42" s="61"/>
      <c r="H42" s="62"/>
      <c r="I42" s="64"/>
    </row>
    <row r="43" spans="2:9" ht="16.5" x14ac:dyDescent="0.3">
      <c r="C43" s="63"/>
      <c r="D43" s="59"/>
      <c r="E43" s="59"/>
      <c r="F43" s="60"/>
      <c r="G43" s="61"/>
      <c r="H43" s="62"/>
      <c r="I43" s="66"/>
    </row>
    <row r="44" spans="2:9" ht="16.5" x14ac:dyDescent="0.3">
      <c r="C44" s="63"/>
      <c r="D44" s="59"/>
      <c r="E44" s="59"/>
      <c r="F44" s="60"/>
      <c r="G44" s="61"/>
      <c r="H44" s="62"/>
      <c r="I44" s="66"/>
    </row>
    <row r="45" spans="2:9" ht="16.5" x14ac:dyDescent="0.3">
      <c r="C45" s="63"/>
      <c r="D45" s="59"/>
      <c r="E45" s="59"/>
      <c r="F45" s="60"/>
      <c r="G45" s="61"/>
      <c r="H45" s="61"/>
      <c r="I45" s="65"/>
    </row>
    <row r="46" spans="2:9" ht="16.5" x14ac:dyDescent="0.3">
      <c r="C46" s="63"/>
      <c r="D46" s="59"/>
      <c r="E46" s="59"/>
      <c r="F46" s="60"/>
      <c r="G46" s="61"/>
      <c r="H46" s="61"/>
      <c r="I46" s="61"/>
    </row>
    <row r="47" spans="2:9" ht="16.5" x14ac:dyDescent="0.3">
      <c r="C47" s="63"/>
      <c r="D47" s="59"/>
      <c r="E47" s="59"/>
      <c r="F47" s="60"/>
      <c r="G47" s="61"/>
      <c r="H47" s="61"/>
      <c r="I47" s="61"/>
    </row>
    <row r="48" spans="2:9" ht="16.5" x14ac:dyDescent="0.3">
      <c r="C48" s="63"/>
      <c r="D48" s="59"/>
      <c r="E48" s="59"/>
      <c r="F48" s="60"/>
      <c r="G48" s="61"/>
      <c r="H48" s="61"/>
      <c r="I48" s="61"/>
    </row>
    <row r="49" spans="3:9" ht="16.5" x14ac:dyDescent="0.3">
      <c r="C49" s="63"/>
      <c r="D49" s="59"/>
      <c r="E49" s="59"/>
      <c r="F49" s="60"/>
      <c r="G49" s="61"/>
      <c r="H49" s="61"/>
      <c r="I49" s="61"/>
    </row>
    <row r="50" spans="3:9" ht="16.5" x14ac:dyDescent="0.3">
      <c r="C50" s="63"/>
      <c r="D50" s="59"/>
      <c r="E50" s="59"/>
      <c r="F50" s="60"/>
      <c r="G50" s="61"/>
      <c r="H50" s="61"/>
      <c r="I50" s="61"/>
    </row>
    <row r="51" spans="3:9" ht="16.5" x14ac:dyDescent="0.3">
      <c r="C51" s="63"/>
      <c r="D51" s="59"/>
      <c r="E51" s="59"/>
      <c r="F51" s="60"/>
      <c r="G51" s="61"/>
      <c r="H51" s="61"/>
      <c r="I51" s="61"/>
    </row>
    <row r="52" spans="3:9" ht="16.5" x14ac:dyDescent="0.3">
      <c r="C52" s="63"/>
      <c r="D52" s="59"/>
      <c r="E52" s="59"/>
      <c r="F52" s="60"/>
      <c r="G52" s="61"/>
      <c r="H52" s="61"/>
      <c r="I52" s="61"/>
    </row>
    <row r="53" spans="3:9" ht="15.75" x14ac:dyDescent="0.25">
      <c r="C53" s="61"/>
      <c r="D53" s="64"/>
      <c r="E53" s="64"/>
      <c r="F53" s="64"/>
      <c r="G53" s="61"/>
      <c r="H53" s="61"/>
      <c r="I53" s="61"/>
    </row>
  </sheetData>
  <mergeCells count="8">
    <mergeCell ref="I4:I5"/>
    <mergeCell ref="B2:I2"/>
    <mergeCell ref="C4:C5"/>
    <mergeCell ref="D4:D5"/>
    <mergeCell ref="E4:E5"/>
    <mergeCell ref="F4:F5"/>
    <mergeCell ref="G4:G5"/>
    <mergeCell ref="H4:H5"/>
  </mergeCells>
  <pageMargins left="0.39370078740157483" right="0.39370078740157483" top="0.39370078740157483" bottom="0.39370078740157483" header="0.19685039370078741" footer="0.19685039370078741"/>
  <pageSetup paperSize="9" orientation="landscape" r:id="rId1"/>
  <headerFooter>
    <oddHeader>&amp;LAgencija za osiguranje u BiH&amp;CStatistika tržišta osiguranja&amp;RMjesečno izvješće</oddHeader>
    <oddFooter>&amp;CU izvješće su uključeni podatci zaključno s 29.02.2016. godine.</oddFooter>
  </headerFooter>
  <ignoredErrors>
    <ignoredError sqref="B6:B23" numberStoredAsText="1"/>
    <ignoredError sqref="E24:I24 E28:I29 E25:E27 G25:I2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R42"/>
  <sheetViews>
    <sheetView showGridLines="0" showRuler="0" view="pageLayout" zoomScaleNormal="100" workbookViewId="0">
      <selection activeCell="B2" sqref="B2:I2"/>
    </sheetView>
  </sheetViews>
  <sheetFormatPr defaultColWidth="10.28515625" defaultRowHeight="15.75" x14ac:dyDescent="0.25"/>
  <cols>
    <col min="1" max="1" width="3.28515625" style="1" customWidth="1"/>
    <col min="2" max="2" width="4.7109375" style="1" customWidth="1"/>
    <col min="3" max="3" width="50.7109375" style="1" customWidth="1"/>
    <col min="4" max="4" width="13.7109375" style="1" customWidth="1"/>
    <col min="5" max="5" width="11.7109375" style="1" customWidth="1"/>
    <col min="6" max="6" width="13.7109375" style="1" customWidth="1"/>
    <col min="7" max="7" width="11.7109375" style="1" customWidth="1"/>
    <col min="8" max="8" width="17.7109375" style="1" customWidth="1"/>
    <col min="9" max="9" width="11.7109375" style="1" customWidth="1"/>
    <col min="10" max="16384" width="10.28515625" style="1"/>
  </cols>
  <sheetData>
    <row r="2" spans="2:9" x14ac:dyDescent="0.25">
      <c r="B2" s="127" t="s">
        <v>33</v>
      </c>
      <c r="C2" s="128"/>
      <c r="D2" s="128"/>
      <c r="E2" s="128"/>
      <c r="F2" s="128"/>
      <c r="G2" s="128"/>
      <c r="H2" s="128"/>
      <c r="I2" s="129"/>
    </row>
    <row r="3" spans="2:9" ht="16.5" thickBot="1" x14ac:dyDescent="0.3">
      <c r="B3" s="2"/>
      <c r="C3" s="3"/>
    </row>
    <row r="4" spans="2:9" ht="15.75" customHeight="1" x14ac:dyDescent="0.25">
      <c r="B4" s="158"/>
      <c r="C4" s="152" t="s">
        <v>2</v>
      </c>
      <c r="D4" s="161" t="s">
        <v>27</v>
      </c>
      <c r="E4" s="152" t="s">
        <v>3</v>
      </c>
      <c r="F4" s="161" t="s">
        <v>28</v>
      </c>
      <c r="G4" s="152" t="s">
        <v>3</v>
      </c>
      <c r="H4" s="154" t="s">
        <v>8</v>
      </c>
      <c r="I4" s="156" t="s">
        <v>34</v>
      </c>
    </row>
    <row r="5" spans="2:9" x14ac:dyDescent="0.25">
      <c r="B5" s="159"/>
      <c r="C5" s="160"/>
      <c r="D5" s="162"/>
      <c r="E5" s="153" t="s">
        <v>0</v>
      </c>
      <c r="F5" s="162"/>
      <c r="G5" s="153" t="s">
        <v>0</v>
      </c>
      <c r="H5" s="155"/>
      <c r="I5" s="157"/>
    </row>
    <row r="6" spans="2:9" x14ac:dyDescent="0.25">
      <c r="B6" s="166" t="s">
        <v>9</v>
      </c>
      <c r="C6" s="18" t="s">
        <v>40</v>
      </c>
      <c r="D6" s="117">
        <v>1430041.6200000003</v>
      </c>
      <c r="E6" s="53">
        <f t="shared" ref="E6:E23" si="0">D6/$D$29</f>
        <v>6.1957482306930073E-2</v>
      </c>
      <c r="F6" s="117">
        <v>1722714.1100000003</v>
      </c>
      <c r="G6" s="19">
        <f t="shared" ref="G6:G27" si="1">F6/$F$29</f>
        <v>6.660523778573002E-2</v>
      </c>
      <c r="H6" s="20">
        <f>(F6-D6)/D6</f>
        <v>0.20466012031174305</v>
      </c>
      <c r="I6" s="21">
        <f>(G6-E6)/E6</f>
        <v>7.5015241190329748E-2</v>
      </c>
    </row>
    <row r="7" spans="2:9" x14ac:dyDescent="0.25">
      <c r="B7" s="166" t="s">
        <v>10</v>
      </c>
      <c r="C7" s="22" t="s">
        <v>4</v>
      </c>
      <c r="D7" s="117">
        <v>165279.04000000001</v>
      </c>
      <c r="E7" s="53">
        <f t="shared" si="0"/>
        <v>7.160821792379991E-3</v>
      </c>
      <c r="F7" s="117">
        <v>188951.68999999994</v>
      </c>
      <c r="G7" s="19">
        <f t="shared" si="1"/>
        <v>7.305432845421774E-3</v>
      </c>
      <c r="H7" s="20">
        <f t="shared" ref="H7:H21" si="2">(F7-D7)/D7</f>
        <v>0.14322838516002959</v>
      </c>
      <c r="I7" s="21">
        <f t="shared" ref="I7:I23" si="3">(G7-E7)/E7</f>
        <v>2.0194756584456162E-2</v>
      </c>
    </row>
    <row r="8" spans="2:9" x14ac:dyDescent="0.25">
      <c r="B8" s="166" t="s">
        <v>11</v>
      </c>
      <c r="C8" s="23" t="s">
        <v>41</v>
      </c>
      <c r="D8" s="117">
        <v>1351949.52</v>
      </c>
      <c r="E8" s="53">
        <f t="shared" si="0"/>
        <v>5.857409133677003E-2</v>
      </c>
      <c r="F8" s="117">
        <v>1446397.1900000002</v>
      </c>
      <c r="G8" s="19">
        <f t="shared" si="1"/>
        <v>5.5922005986565999E-2</v>
      </c>
      <c r="H8" s="20">
        <f t="shared" si="2"/>
        <v>6.9860352478249454E-2</v>
      </c>
      <c r="I8" s="21">
        <f t="shared" si="3"/>
        <v>-4.5277447582685378E-2</v>
      </c>
    </row>
    <row r="9" spans="2:9" x14ac:dyDescent="0.25">
      <c r="B9" s="166" t="s">
        <v>12</v>
      </c>
      <c r="C9" s="23" t="s">
        <v>42</v>
      </c>
      <c r="D9" s="117">
        <v>0</v>
      </c>
      <c r="E9" s="53">
        <f t="shared" si="0"/>
        <v>0</v>
      </c>
      <c r="F9" s="117">
        <v>0</v>
      </c>
      <c r="G9" s="19">
        <f t="shared" si="1"/>
        <v>0</v>
      </c>
      <c r="H9" s="24" t="s">
        <v>1</v>
      </c>
      <c r="I9" s="25" t="s">
        <v>1</v>
      </c>
    </row>
    <row r="10" spans="2:9" x14ac:dyDescent="0.25">
      <c r="B10" s="166" t="s">
        <v>13</v>
      </c>
      <c r="C10" s="23" t="s">
        <v>43</v>
      </c>
      <c r="D10" s="117">
        <v>0</v>
      </c>
      <c r="E10" s="53">
        <f t="shared" si="0"/>
        <v>0</v>
      </c>
      <c r="F10" s="117">
        <v>0</v>
      </c>
      <c r="G10" s="19">
        <f t="shared" si="1"/>
        <v>0</v>
      </c>
      <c r="H10" s="24" t="s">
        <v>1</v>
      </c>
      <c r="I10" s="25" t="s">
        <v>1</v>
      </c>
    </row>
    <row r="11" spans="2:9" x14ac:dyDescent="0.25">
      <c r="B11" s="166" t="s">
        <v>14</v>
      </c>
      <c r="C11" s="23" t="s">
        <v>44</v>
      </c>
      <c r="D11" s="117">
        <v>0</v>
      </c>
      <c r="E11" s="53">
        <f t="shared" si="0"/>
        <v>0</v>
      </c>
      <c r="F11" s="117">
        <v>0</v>
      </c>
      <c r="G11" s="19">
        <f t="shared" si="1"/>
        <v>0</v>
      </c>
      <c r="H11" s="24" t="s">
        <v>1</v>
      </c>
      <c r="I11" s="25" t="s">
        <v>1</v>
      </c>
    </row>
    <row r="12" spans="2:9" x14ac:dyDescent="0.25">
      <c r="B12" s="166" t="s">
        <v>15</v>
      </c>
      <c r="C12" s="23" t="s">
        <v>35</v>
      </c>
      <c r="D12" s="117">
        <v>346669.59</v>
      </c>
      <c r="E12" s="53">
        <f t="shared" si="0"/>
        <v>1.5019685223410279E-2</v>
      </c>
      <c r="F12" s="117">
        <v>340279.13</v>
      </c>
      <c r="G12" s="19">
        <f t="shared" si="1"/>
        <v>1.3156200576525919E-2</v>
      </c>
      <c r="H12" s="20">
        <f t="shared" si="2"/>
        <v>-1.8433863783667959E-2</v>
      </c>
      <c r="I12" s="21">
        <f t="shared" si="3"/>
        <v>-0.12406948742040608</v>
      </c>
    </row>
    <row r="13" spans="2:9" x14ac:dyDescent="0.25">
      <c r="B13" s="166" t="s">
        <v>16</v>
      </c>
      <c r="C13" s="23" t="s">
        <v>45</v>
      </c>
      <c r="D13" s="117">
        <v>1227431.1199999999</v>
      </c>
      <c r="E13" s="53">
        <f t="shared" si="0"/>
        <v>5.3179250755216012E-2</v>
      </c>
      <c r="F13" s="117">
        <v>1428523.3</v>
      </c>
      <c r="G13" s="19">
        <f t="shared" si="1"/>
        <v>5.5230948377705993E-2</v>
      </c>
      <c r="H13" s="20">
        <f t="shared" si="2"/>
        <v>0.16383174316127833</v>
      </c>
      <c r="I13" s="21">
        <f t="shared" si="3"/>
        <v>3.858079219532335E-2</v>
      </c>
    </row>
    <row r="14" spans="2:9" x14ac:dyDescent="0.25">
      <c r="B14" s="166" t="s">
        <v>17</v>
      </c>
      <c r="C14" s="23" t="s">
        <v>46</v>
      </c>
      <c r="D14" s="117">
        <v>3364521.2099999995</v>
      </c>
      <c r="E14" s="53">
        <f t="shared" si="0"/>
        <v>0.14577006740535697</v>
      </c>
      <c r="F14" s="117">
        <v>3127537.7100000004</v>
      </c>
      <c r="G14" s="19">
        <f t="shared" si="1"/>
        <v>0.12091988545817828</v>
      </c>
      <c r="H14" s="20">
        <f t="shared" si="2"/>
        <v>-7.0436024981991155E-2</v>
      </c>
      <c r="I14" s="21">
        <f t="shared" si="3"/>
        <v>-0.17047520378841138</v>
      </c>
    </row>
    <row r="15" spans="2:9" x14ac:dyDescent="0.25">
      <c r="B15" s="166" t="s">
        <v>18</v>
      </c>
      <c r="C15" s="23" t="s">
        <v>47</v>
      </c>
      <c r="D15" s="117">
        <v>12885216.41</v>
      </c>
      <c r="E15" s="53">
        <f t="shared" si="0"/>
        <v>0.55826037269008988</v>
      </c>
      <c r="F15" s="117">
        <v>14911423.680000002</v>
      </c>
      <c r="G15" s="19">
        <f t="shared" si="1"/>
        <v>0.57651987301024965</v>
      </c>
      <c r="H15" s="20">
        <f t="shared" si="2"/>
        <v>0.15725054244548783</v>
      </c>
      <c r="I15" s="21">
        <f t="shared" si="3"/>
        <v>3.2707856787636019E-2</v>
      </c>
    </row>
    <row r="16" spans="2:9" x14ac:dyDescent="0.25">
      <c r="B16" s="166" t="s">
        <v>19</v>
      </c>
      <c r="C16" s="23" t="s">
        <v>48</v>
      </c>
      <c r="D16" s="117">
        <v>1136.33</v>
      </c>
      <c r="E16" s="53">
        <f t="shared" si="0"/>
        <v>4.923223554139202E-5</v>
      </c>
      <c r="F16" s="117">
        <v>1388.8</v>
      </c>
      <c r="G16" s="19">
        <f t="shared" si="1"/>
        <v>5.3695127763725015E-5</v>
      </c>
      <c r="H16" s="20">
        <f t="shared" si="2"/>
        <v>0.22218017653322542</v>
      </c>
      <c r="I16" s="21">
        <f t="shared" si="3"/>
        <v>9.0649798313156366E-2</v>
      </c>
    </row>
    <row r="17" spans="2:18" x14ac:dyDescent="0.25">
      <c r="B17" s="166" t="s">
        <v>20</v>
      </c>
      <c r="C17" s="23" t="s">
        <v>49</v>
      </c>
      <c r="D17" s="117">
        <v>0</v>
      </c>
      <c r="E17" s="53">
        <f t="shared" si="0"/>
        <v>0</v>
      </c>
      <c r="F17" s="117">
        <v>0</v>
      </c>
      <c r="G17" s="19">
        <f t="shared" si="1"/>
        <v>0</v>
      </c>
      <c r="H17" s="24" t="s">
        <v>1</v>
      </c>
      <c r="I17" s="25" t="s">
        <v>1</v>
      </c>
    </row>
    <row r="18" spans="2:18" x14ac:dyDescent="0.25">
      <c r="B18" s="166" t="s">
        <v>21</v>
      </c>
      <c r="C18" s="23" t="s">
        <v>50</v>
      </c>
      <c r="D18" s="117">
        <v>187141.55000000002</v>
      </c>
      <c r="E18" s="53">
        <f t="shared" si="0"/>
        <v>8.1080292425450302E-3</v>
      </c>
      <c r="F18" s="117">
        <v>258323.33</v>
      </c>
      <c r="G18" s="19">
        <f t="shared" si="1"/>
        <v>9.9875462332235741E-3</v>
      </c>
      <c r="H18" s="20">
        <f t="shared" si="2"/>
        <v>0.38036331322466849</v>
      </c>
      <c r="I18" s="21">
        <f t="shared" si="3"/>
        <v>0.23180935026926247</v>
      </c>
    </row>
    <row r="19" spans="2:18" x14ac:dyDescent="0.25">
      <c r="B19" s="166" t="s">
        <v>22</v>
      </c>
      <c r="C19" s="23" t="s">
        <v>5</v>
      </c>
      <c r="D19" s="117">
        <v>0</v>
      </c>
      <c r="E19" s="53">
        <f t="shared" si="0"/>
        <v>0</v>
      </c>
      <c r="F19" s="117">
        <v>0</v>
      </c>
      <c r="G19" s="19">
        <f t="shared" si="1"/>
        <v>0</v>
      </c>
      <c r="H19" s="24" t="s">
        <v>1</v>
      </c>
      <c r="I19" s="25" t="s">
        <v>1</v>
      </c>
    </row>
    <row r="20" spans="2:18" x14ac:dyDescent="0.25">
      <c r="B20" s="166" t="s">
        <v>23</v>
      </c>
      <c r="C20" s="23" t="s">
        <v>51</v>
      </c>
      <c r="D20" s="117">
        <v>324</v>
      </c>
      <c r="E20" s="53">
        <f t="shared" si="0"/>
        <v>1.4037510507872727E-5</v>
      </c>
      <c r="F20" s="117">
        <v>1296</v>
      </c>
      <c r="G20" s="19">
        <f t="shared" si="1"/>
        <v>5.0107204479973806E-5</v>
      </c>
      <c r="H20" s="20">
        <f t="shared" si="2"/>
        <v>3</v>
      </c>
      <c r="I20" s="21">
        <f t="shared" si="3"/>
        <v>2.5695221351301525</v>
      </c>
    </row>
    <row r="21" spans="2:18" x14ac:dyDescent="0.25">
      <c r="B21" s="166" t="s">
        <v>24</v>
      </c>
      <c r="C21" s="23" t="s">
        <v>36</v>
      </c>
      <c r="D21" s="117">
        <v>11809.18</v>
      </c>
      <c r="E21" s="53">
        <f t="shared" si="0"/>
        <v>5.1164039610913719E-4</v>
      </c>
      <c r="F21" s="117">
        <v>9533.41</v>
      </c>
      <c r="G21" s="19">
        <f t="shared" si="1"/>
        <v>3.6858991069554562E-4</v>
      </c>
      <c r="H21" s="20">
        <f t="shared" si="2"/>
        <v>-0.19271194104925154</v>
      </c>
      <c r="I21" s="21">
        <f t="shared" si="3"/>
        <v>-0.27959185103726192</v>
      </c>
    </row>
    <row r="22" spans="2:18" x14ac:dyDescent="0.25">
      <c r="B22" s="166" t="s">
        <v>25</v>
      </c>
      <c r="C22" s="23" t="s">
        <v>52</v>
      </c>
      <c r="D22" s="117">
        <v>0</v>
      </c>
      <c r="E22" s="53">
        <f t="shared" si="0"/>
        <v>0</v>
      </c>
      <c r="F22" s="117">
        <v>0</v>
      </c>
      <c r="G22" s="19">
        <f t="shared" si="1"/>
        <v>0</v>
      </c>
      <c r="H22" s="24" t="s">
        <v>1</v>
      </c>
      <c r="I22" s="25" t="s">
        <v>1</v>
      </c>
    </row>
    <row r="23" spans="2:18" x14ac:dyDescent="0.25">
      <c r="B23" s="166" t="s">
        <v>26</v>
      </c>
      <c r="C23" s="23" t="s">
        <v>53</v>
      </c>
      <c r="D23" s="117">
        <v>347.4</v>
      </c>
      <c r="E23" s="53">
        <f t="shared" si="0"/>
        <v>1.505133071121909E-5</v>
      </c>
      <c r="F23" s="117">
        <v>270.89999999999998</v>
      </c>
      <c r="G23" s="19">
        <f t="shared" si="1"/>
        <v>1.0473797603105635E-5</v>
      </c>
      <c r="H23" s="20">
        <f>(F23-D23)/D23</f>
        <v>-0.22020725388601037</v>
      </c>
      <c r="I23" s="21">
        <f t="shared" si="3"/>
        <v>-0.3041281329830467</v>
      </c>
    </row>
    <row r="24" spans="2:18" s="3" customFormat="1" x14ac:dyDescent="0.25">
      <c r="B24" s="167"/>
      <c r="C24" s="27" t="s">
        <v>37</v>
      </c>
      <c r="D24" s="91">
        <f>SUM(D6:D23)</f>
        <v>20971866.969999995</v>
      </c>
      <c r="E24" s="54">
        <f>SUM(E6:E23)</f>
        <v>0.90861976222556806</v>
      </c>
      <c r="F24" s="91">
        <f>SUM(F6:F23)</f>
        <v>23436639.25</v>
      </c>
      <c r="G24" s="28">
        <f>SUM(G6:G23)</f>
        <v>0.90612999631414359</v>
      </c>
      <c r="H24" s="32">
        <f t="shared" ref="H24:H29" si="4">(F24-D24)/D24</f>
        <v>0.11752755648916867</v>
      </c>
      <c r="I24" s="33">
        <f t="shared" ref="I24:I29" si="5">(G24-E24)/E24</f>
        <v>-2.7401626235005611E-3</v>
      </c>
    </row>
    <row r="25" spans="2:18" ht="15.75" customHeight="1" x14ac:dyDescent="0.25">
      <c r="B25" s="166">
        <v>19</v>
      </c>
      <c r="C25" s="22" t="s">
        <v>6</v>
      </c>
      <c r="D25" s="117">
        <v>1860572.73</v>
      </c>
      <c r="E25" s="53">
        <f>D25/$D$29</f>
        <v>8.0610522370482857E-2</v>
      </c>
      <c r="F25" s="117">
        <v>2159008.06</v>
      </c>
      <c r="G25" s="19">
        <f t="shared" si="1"/>
        <v>8.3473656123712631E-2</v>
      </c>
      <c r="H25" s="20">
        <f>(F25-D25)/D25</f>
        <v>0.16039971197471012</v>
      </c>
      <c r="I25" s="21">
        <f t="shared" si="5"/>
        <v>3.5518114373095384E-2</v>
      </c>
    </row>
    <row r="26" spans="2:18" x14ac:dyDescent="0.25">
      <c r="B26" s="17"/>
      <c r="C26" s="22" t="s">
        <v>54</v>
      </c>
      <c r="D26" s="117">
        <v>248575.97</v>
      </c>
      <c r="E26" s="53">
        <f>D26/$D$29</f>
        <v>1.0769715403949555E-2</v>
      </c>
      <c r="F26" s="117">
        <v>240188.15000000002</v>
      </c>
      <c r="G26" s="19">
        <f t="shared" si="1"/>
        <v>9.2863863778677638E-3</v>
      </c>
      <c r="H26" s="20">
        <f>(F26-D26)/D26</f>
        <v>-3.3743486950890619E-2</v>
      </c>
      <c r="I26" s="21">
        <f t="shared" si="5"/>
        <v>-0.13773149711438182</v>
      </c>
    </row>
    <row r="27" spans="2:18" customFormat="1" ht="15.75" customHeight="1" x14ac:dyDescent="0.25">
      <c r="B27" s="17"/>
      <c r="C27" s="22" t="s">
        <v>7</v>
      </c>
      <c r="D27" s="118">
        <v>0</v>
      </c>
      <c r="E27" s="19">
        <f t="shared" ref="E27" si="6">D27/$D$29</f>
        <v>0</v>
      </c>
      <c r="F27" s="120">
        <v>28708.639999999999</v>
      </c>
      <c r="G27" s="46">
        <f t="shared" si="1"/>
        <v>1.1099611842762E-3</v>
      </c>
      <c r="H27" s="24" t="s">
        <v>1</v>
      </c>
      <c r="I27" s="25" t="s">
        <v>1</v>
      </c>
      <c r="K27" s="48"/>
      <c r="L27" s="47"/>
      <c r="M27" s="3"/>
      <c r="R27" s="3"/>
    </row>
    <row r="28" spans="2:18" s="3" customFormat="1" x14ac:dyDescent="0.25">
      <c r="B28" s="26"/>
      <c r="C28" s="27" t="s">
        <v>38</v>
      </c>
      <c r="D28" s="119">
        <f>D25+D26</f>
        <v>2109148.7000000002</v>
      </c>
      <c r="E28" s="54">
        <f>E25+E26</f>
        <v>9.138023777443241E-2</v>
      </c>
      <c r="F28" s="119">
        <f>F25+F26+F27</f>
        <v>2427904.85</v>
      </c>
      <c r="G28" s="28">
        <f>G25+G26</f>
        <v>9.2760042501580389E-2</v>
      </c>
      <c r="H28" s="32">
        <f t="shared" si="4"/>
        <v>0.15113024036664643</v>
      </c>
      <c r="I28" s="33">
        <f t="shared" si="5"/>
        <v>1.5099596594987623E-2</v>
      </c>
    </row>
    <row r="29" spans="2:18" s="3" customFormat="1" ht="16.5" thickBot="1" x14ac:dyDescent="0.3">
      <c r="B29" s="38"/>
      <c r="C29" s="35" t="s">
        <v>39</v>
      </c>
      <c r="D29" s="115">
        <f>D24+D28</f>
        <v>23081015.669999994</v>
      </c>
      <c r="E29" s="49">
        <f>E24+E28</f>
        <v>1.0000000000000004</v>
      </c>
      <c r="F29" s="115">
        <f>SUM(F24:F27)</f>
        <v>25864544.099999998</v>
      </c>
      <c r="G29" s="49">
        <f>G24+G28</f>
        <v>0.99889003881572402</v>
      </c>
      <c r="H29" s="36">
        <f t="shared" si="4"/>
        <v>0.12059817773175162</v>
      </c>
      <c r="I29" s="37">
        <f t="shared" si="5"/>
        <v>-1.1099611842764197E-3</v>
      </c>
    </row>
    <row r="30" spans="2:18" x14ac:dyDescent="0.25">
      <c r="B30" s="14"/>
      <c r="C30" s="15"/>
      <c r="D30" s="6"/>
      <c r="E30" s="16"/>
      <c r="F30" s="6"/>
      <c r="G30" s="16"/>
      <c r="H30" s="13"/>
    </row>
    <row r="31" spans="2:18" ht="15.75" customHeight="1" x14ac:dyDescent="0.25">
      <c r="B31" s="92" t="s">
        <v>29</v>
      </c>
      <c r="C31" s="40"/>
      <c r="D31" s="39"/>
      <c r="E31" s="96"/>
      <c r="F31" s="97"/>
      <c r="G31" s="98"/>
      <c r="H31" s="97"/>
      <c r="I31" s="100"/>
    </row>
    <row r="32" spans="2:18" ht="15.75" customHeight="1" x14ac:dyDescent="0.25">
      <c r="B32" s="93"/>
      <c r="D32" s="56"/>
      <c r="E32" s="99"/>
      <c r="F32" s="97"/>
      <c r="G32" s="100"/>
      <c r="H32" s="97"/>
      <c r="I32" s="100"/>
    </row>
    <row r="33" spans="2:9" ht="15.75" customHeight="1" x14ac:dyDescent="0.25">
      <c r="B33" s="92" t="s">
        <v>30</v>
      </c>
      <c r="D33" s="4"/>
      <c r="E33" s="101"/>
      <c r="F33" s="97"/>
      <c r="G33" s="51"/>
      <c r="H33" s="97"/>
      <c r="I33" s="100"/>
    </row>
    <row r="34" spans="2:9" ht="15.75" customHeight="1" x14ac:dyDescent="0.25">
      <c r="D34" s="56"/>
      <c r="E34" s="100"/>
      <c r="F34" s="103"/>
      <c r="G34" s="102"/>
      <c r="H34" s="103"/>
      <c r="I34" s="100"/>
    </row>
    <row r="35" spans="2:9" ht="15.75" customHeight="1" x14ac:dyDescent="0.25">
      <c r="D35" s="4"/>
      <c r="E35" s="57"/>
      <c r="G35" s="51"/>
    </row>
    <row r="36" spans="2:9" ht="15.75" customHeight="1" x14ac:dyDescent="0.25">
      <c r="D36" s="4"/>
      <c r="E36" s="4"/>
      <c r="G36" s="9"/>
    </row>
    <row r="37" spans="2:9" x14ac:dyDescent="0.25">
      <c r="D37" s="39"/>
      <c r="E37" s="4"/>
    </row>
    <row r="39" spans="2:9" x14ac:dyDescent="0.25">
      <c r="D39" s="52"/>
    </row>
    <row r="40" spans="2:9" x14ac:dyDescent="0.25">
      <c r="D40" s="9"/>
    </row>
    <row r="41" spans="2:9" x14ac:dyDescent="0.25">
      <c r="D41" s="9"/>
    </row>
    <row r="42" spans="2:9" x14ac:dyDescent="0.25">
      <c r="D42" s="55"/>
    </row>
  </sheetData>
  <mergeCells count="9">
    <mergeCell ref="B2:I2"/>
    <mergeCell ref="G4:G5"/>
    <mergeCell ref="H4:H5"/>
    <mergeCell ref="I4:I5"/>
    <mergeCell ref="B4:B5"/>
    <mergeCell ref="C4:C5"/>
    <mergeCell ref="D4:D5"/>
    <mergeCell ref="F4:F5"/>
    <mergeCell ref="E4:E5"/>
  </mergeCells>
  <phoneticPr fontId="27" type="noConversion"/>
  <pageMargins left="0.39370078740157483" right="0.39370078740157483" top="0.39370078740157483" bottom="0.39370078740157483" header="0.19685039370078741" footer="0.19685039370078741"/>
  <pageSetup paperSize="9" orientation="landscape" horizontalDpi="4294967293" r:id="rId1"/>
  <headerFooter>
    <oddHeader>&amp;LAgencija za osiguranje u BiH&amp;CStatistika tržišta osiguranja&amp;RMjesečno izvješće</oddHeader>
    <oddFooter>&amp;CU izvješće su uključeni podatci zaključno s 29.02.2016. godine.</oddFooter>
  </headerFooter>
  <ignoredErrors>
    <ignoredError sqref="G24 E24 F28:F29" formula="1"/>
    <ignoredError sqref="B6:B25" numberStoredAsText="1"/>
    <ignoredError sqref="E6:E9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BiH</vt:lpstr>
      <vt:lpstr>FBiH </vt:lpstr>
      <vt:lpstr>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AZOBiH</dc:creator>
  <cp:lastModifiedBy>Muamer</cp:lastModifiedBy>
  <cp:lastPrinted>2020-02-25T09:09:22Z</cp:lastPrinted>
  <dcterms:created xsi:type="dcterms:W3CDTF">2011-07-19T08:09:31Z</dcterms:created>
  <dcterms:modified xsi:type="dcterms:W3CDTF">2020-02-25T09:09:53Z</dcterms:modified>
</cp:coreProperties>
</file>