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F27" i="4" l="1"/>
  <c r="F28" i="4" s="1"/>
  <c r="F29" i="4" s="1"/>
  <c r="D29" i="4"/>
  <c r="F24" i="4"/>
  <c r="F29" i="6" l="1"/>
  <c r="F28" i="6"/>
  <c r="E27" i="6"/>
  <c r="H23" i="6" l="1"/>
  <c r="H25" i="6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8" i="6"/>
  <c r="F28" i="5" l="1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6" i="4" l="1"/>
  <c r="H26" i="4" s="1"/>
  <c r="F25" i="4"/>
  <c r="H25" i="4" s="1"/>
  <c r="F7" i="4" l="1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H16" i="4" s="1"/>
  <c r="F17" i="4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D24" i="6"/>
  <c r="D29" i="6" s="1"/>
  <c r="F6" i="4"/>
  <c r="H6" i="4" s="1"/>
  <c r="F24" i="5"/>
  <c r="E26" i="6" l="1"/>
  <c r="E25" i="6"/>
  <c r="H7" i="6"/>
  <c r="H8" i="6"/>
  <c r="H12" i="6"/>
  <c r="H13" i="6"/>
  <c r="H14" i="6"/>
  <c r="H15" i="6"/>
  <c r="H16" i="6"/>
  <c r="H18" i="6"/>
  <c r="H21" i="6"/>
  <c r="F24" i="6"/>
  <c r="G27" i="6" s="1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F29" i="5" l="1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G22" i="6"/>
  <c r="H24" i="4"/>
  <c r="I6" i="5"/>
  <c r="H28" i="4"/>
  <c r="I14" i="5"/>
  <c r="I23" i="5"/>
  <c r="I18" i="5"/>
  <c r="E24" i="6" l="1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<sst xmlns="http://schemas.openxmlformats.org/spreadsheetml/2006/main" count="196" uniqueCount="55">
  <si>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</si>
  <si>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</si>
  <si>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</si>
  <si>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</si>
  <si>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</si>
  <si>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</si>
  <si>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</si>
  <si>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</si>
  <si>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</si>
  <si>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</si>
  <si>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</si>
  <si>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</si>
  <si>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</si>
  <si>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</si>
  <si>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</si>
  <si>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</si>
  <si>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</si>
  <si>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</si>
  <si>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</si>
  <si>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</si>
  <si>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</si>
  <si>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</si>
  <si>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</si>
  <si>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</si>
  <si>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</si>
  <si>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</si>
  <si>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</si>
  <si>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I 2015.*</t>
  </si>
  <si>
    <t>I 2016.**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</si>
  <si>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</si>
  <si>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</si>
  <si>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</si>
  <si>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</si>
  <si>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</si>
  <si>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Promjena u udjelu</t>
  </si>
  <si>
    <t>*Podatci se odnose na razdoblje od 01.01. do 31.01.2015. godine.</t>
  </si>
  <si>
    <t>**Podatci se odnose na razdoblje od 01.01. do 31.01.2016. godine.</t>
  </si>
  <si>
    <t>Premije po skupinama/vrstama osiguranja u BiH (u KM) za siječanj 2015. i 2016. godine</t>
  </si>
  <si>
    <t>Premije po skupinama/vrstama osiguranja u FBiH (u KM) za siječanj 2015. i 2016. godine</t>
  </si>
  <si>
    <t>Premije po skupinama/vrstama osiguranja u RS (u KM) za siječanj 2015. i 2016. godine</t>
  </si>
  <si>
    <t>Osiguranje imovine od požara i prirodnih sila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</si>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</sst>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1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8"/>
      <name val="Bookman Old Style"/>
      <family val="1"/>
      <charset val="238"/>
    </font>
    <font>
      <sz val="8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5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2" fillId="0" borderId="0"/>
    <xf numFmtId="0" fontId="20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21" fillId="0" borderId="0"/>
    <xf numFmtId="0" fontId="10" fillId="23" borderId="7" applyNumberFormat="0" applyFont="0" applyAlignment="0" applyProtection="0"/>
    <xf numFmtId="0" fontId="22" fillId="20" borderId="8" applyNumberFormat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45" fillId="0" borderId="0"/>
    <xf numFmtId="0" fontId="4" fillId="0" borderId="0"/>
    <xf numFmtId="0" fontId="45" fillId="0" borderId="0"/>
    <xf numFmtId="0" fontId="4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7" fillId="0" borderId="0" xfId="197" applyFont="1"/>
    <xf numFmtId="0" fontId="29" fillId="0" borderId="0" xfId="197" applyFont="1"/>
    <xf numFmtId="0" fontId="28" fillId="0" borderId="0" xfId="197" applyFont="1"/>
    <xf numFmtId="0" fontId="27" fillId="0" borderId="0" xfId="197" applyFont="1" applyBorder="1"/>
    <xf numFmtId="0" fontId="30" fillId="0" borderId="0" xfId="197" applyFont="1" applyFill="1" applyBorder="1"/>
    <xf numFmtId="3" fontId="28" fillId="0" borderId="0" xfId="197" applyNumberFormat="1" applyFont="1" applyBorder="1" applyAlignment="1">
      <alignment horizontal="right"/>
    </xf>
    <xf numFmtId="3" fontId="27" fillId="0" borderId="0" xfId="197" applyNumberFormat="1" applyFont="1" applyBorder="1"/>
    <xf numFmtId="3" fontId="31" fillId="0" borderId="0" xfId="197" applyNumberFormat="1" applyFont="1" applyBorder="1" applyAlignment="1">
      <alignment horizontal="right"/>
    </xf>
    <xf numFmtId="3" fontId="27" fillId="0" borderId="0" xfId="197" applyNumberFormat="1" applyFont="1"/>
    <xf numFmtId="0" fontId="27" fillId="0" borderId="0" xfId="197" applyFont="1" applyBorder="1" applyAlignment="1">
      <alignment horizontal="justify"/>
    </xf>
    <xf numFmtId="0" fontId="28" fillId="0" borderId="0" xfId="197" applyFont="1" applyBorder="1" applyAlignment="1">
      <alignment horizontal="left" wrapText="1"/>
    </xf>
    <xf numFmtId="0" fontId="28" fillId="0" borderId="0" xfId="197" applyFont="1" applyBorder="1" applyAlignment="1">
      <alignment horizontal="right" wrapText="1"/>
    </xf>
    <xf numFmtId="0" fontId="27" fillId="0" borderId="0" xfId="197" applyFont="1" applyAlignment="1">
      <alignment wrapText="1"/>
    </xf>
    <xf numFmtId="0" fontId="27" fillId="0" borderId="0" xfId="197" applyFont="1" applyBorder="1" applyAlignment="1"/>
    <xf numFmtId="0" fontId="28" fillId="0" borderId="0" xfId="197" applyFont="1" applyBorder="1" applyAlignment="1">
      <alignment wrapText="1"/>
    </xf>
    <xf numFmtId="0" fontId="28" fillId="0" borderId="0" xfId="197" applyFont="1" applyBorder="1" applyAlignment="1"/>
    <xf numFmtId="0" fontId="32" fillId="0" borderId="0" xfId="197" applyFont="1"/>
    <xf numFmtId="0" fontId="36" fillId="0" borderId="12" xfId="197" applyFont="1" applyBorder="1" applyAlignment="1">
      <alignment horizontal="right" vertical="center"/>
    </xf>
    <xf numFmtId="0" fontId="38" fillId="0" borderId="10" xfId="197" applyFont="1" applyBorder="1" applyAlignment="1">
      <alignment horizontal="left" vertical="center" wrapText="1"/>
    </xf>
    <xf numFmtId="10" fontId="36" fillId="0" borderId="10" xfId="197" applyNumberFormat="1" applyFont="1" applyBorder="1" applyAlignment="1">
      <alignment horizontal="right" vertical="center" wrapText="1"/>
    </xf>
    <xf numFmtId="10" fontId="37" fillId="0" borderId="10" xfId="197" applyNumberFormat="1" applyFont="1" applyBorder="1" applyAlignment="1">
      <alignment vertical="center" wrapText="1"/>
    </xf>
    <xf numFmtId="10" fontId="37" fillId="0" borderId="14" xfId="197" applyNumberFormat="1" applyFont="1" applyBorder="1" applyAlignment="1">
      <alignment vertical="center" wrapText="1"/>
    </xf>
    <xf numFmtId="0" fontId="36" fillId="0" borderId="10" xfId="197" applyFont="1" applyBorder="1" applyAlignment="1">
      <alignment horizontal="left" vertical="center" wrapText="1"/>
    </xf>
    <xf numFmtId="0" fontId="36" fillId="0" borderId="10" xfId="197" applyFont="1" applyFill="1" applyBorder="1" applyAlignment="1">
      <alignment horizontal="left" vertical="center" wrapText="1"/>
    </xf>
    <xf numFmtId="10" fontId="37" fillId="0" borderId="10" xfId="197" applyNumberFormat="1" applyFont="1" applyBorder="1" applyAlignment="1">
      <alignment horizontal="right" vertical="center" wrapText="1"/>
    </xf>
    <xf numFmtId="10" fontId="37" fillId="0" borderId="14" xfId="197" applyNumberFormat="1" applyFont="1" applyBorder="1" applyAlignment="1">
      <alignment horizontal="right" vertical="center" wrapText="1"/>
    </xf>
    <xf numFmtId="0" fontId="33" fillId="24" borderId="12" xfId="197" applyFont="1" applyFill="1" applyBorder="1" applyAlignment="1">
      <alignment horizontal="right" vertical="center"/>
    </xf>
    <xf numFmtId="0" fontId="33" fillId="24" borderId="10" xfId="197" applyFont="1" applyFill="1" applyBorder="1" applyAlignment="1">
      <alignment horizontal="right" vertical="center" wrapText="1"/>
    </xf>
    <xf numFmtId="10" fontId="33" fillId="24" borderId="10" xfId="197" applyNumberFormat="1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horizontal="right" vertical="center" wrapText="1"/>
    </xf>
    <xf numFmtId="10" fontId="35" fillId="24" borderId="14" xfId="197" applyNumberFormat="1" applyFont="1" applyFill="1" applyBorder="1" applyAlignment="1">
      <alignment horizontal="right" vertical="center" wrapText="1"/>
    </xf>
    <xf numFmtId="10" fontId="33" fillId="24" borderId="10" xfId="197" applyNumberFormat="1" applyFont="1" applyFill="1" applyBorder="1" applyAlignment="1">
      <alignment vertical="center" wrapText="1"/>
    </xf>
    <xf numFmtId="10" fontId="35" fillId="24" borderId="10" xfId="197" applyNumberFormat="1" applyFont="1" applyFill="1" applyBorder="1" applyAlignment="1">
      <alignment vertical="center" wrapText="1"/>
    </xf>
    <xf numFmtId="10" fontId="35" fillId="24" borderId="14" xfId="197" applyNumberFormat="1" applyFont="1" applyFill="1" applyBorder="1" applyAlignment="1">
      <alignment vertical="center" wrapText="1"/>
    </xf>
    <xf numFmtId="0" fontId="33" fillId="25" borderId="16" xfId="197" applyFont="1" applyFill="1" applyBorder="1" applyAlignment="1">
      <alignment horizontal="justify" vertical="center"/>
    </xf>
    <xf numFmtId="0" fontId="33" fillId="25" borderId="13" xfId="197" applyFont="1" applyFill="1" applyBorder="1" applyAlignment="1">
      <alignment horizontal="right" vertical="center" wrapText="1"/>
    </xf>
    <xf numFmtId="10" fontId="35" fillId="25" borderId="13" xfId="197" applyNumberFormat="1" applyFont="1" applyFill="1" applyBorder="1" applyAlignment="1">
      <alignment vertical="center" wrapText="1"/>
    </xf>
    <xf numFmtId="10" fontId="35" fillId="25" borderId="15" xfId="197" applyNumberFormat="1" applyFont="1" applyFill="1" applyBorder="1" applyAlignment="1">
      <alignment vertical="center" wrapText="1"/>
    </xf>
    <xf numFmtId="0" fontId="33" fillId="25" borderId="16" xfId="197" applyFont="1" applyFill="1" applyBorder="1" applyAlignment="1">
      <alignment horizontal="right" vertical="center"/>
    </xf>
    <xf numFmtId="4" fontId="27" fillId="0" borderId="0" xfId="197" applyNumberFormat="1" applyFont="1"/>
    <xf numFmtId="4" fontId="0" fillId="0" borderId="0" xfId="0" applyNumberFormat="1" applyBorder="1"/>
    <xf numFmtId="0" fontId="39" fillId="0" borderId="0" xfId="197" applyFont="1" applyBorder="1" applyAlignment="1">
      <alignment wrapText="1"/>
    </xf>
    <xf numFmtId="4" fontId="40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3" fontId="41" fillId="0" borderId="0" xfId="0" applyNumberFormat="1" applyFont="1" applyFill="1" applyBorder="1"/>
    <xf numFmtId="10" fontId="36" fillId="0" borderId="25" xfId="197" applyNumberFormat="1" applyFont="1" applyBorder="1" applyAlignment="1">
      <alignment horizontal="right" vertical="center" wrapText="1"/>
    </xf>
    <xf numFmtId="3" fontId="32" fillId="0" borderId="0" xfId="197" applyNumberFormat="1" applyFont="1" applyFill="1" applyBorder="1"/>
    <xf numFmtId="0" fontId="28" fillId="0" borderId="0" xfId="197" applyFont="1" applyBorder="1"/>
    <xf numFmtId="4" fontId="46" fillId="0" borderId="0" xfId="205" applyNumberFormat="1" applyFont="1" applyBorder="1" applyAlignment="1"/>
    <xf numFmtId="9" fontId="33" fillId="25" borderId="13" xfId="197" applyNumberFormat="1" applyFont="1" applyFill="1" applyBorder="1" applyAlignment="1">
      <alignment vertical="center"/>
    </xf>
    <xf numFmtId="9" fontId="33" fillId="25" borderId="13" xfId="197" applyNumberFormat="1" applyFont="1" applyFill="1" applyBorder="1" applyAlignment="1">
      <alignment horizontal="right" vertical="center" wrapText="1"/>
    </xf>
    <xf numFmtId="4" fontId="28" fillId="0" borderId="0" xfId="197" applyNumberFormat="1" applyFont="1" applyBorder="1"/>
    <xf numFmtId="3" fontId="47" fillId="0" borderId="0" xfId="0" applyNumberFormat="1" applyFont="1" applyBorder="1"/>
    <xf numFmtId="3" fontId="0" fillId="0" borderId="0" xfId="0" applyNumberFormat="1" applyBorder="1"/>
    <xf numFmtId="3" fontId="48" fillId="24" borderId="10" xfId="197" applyNumberFormat="1" applyFont="1" applyFill="1" applyBorder="1" applyAlignment="1">
      <alignment horizontal="right" vertical="center"/>
    </xf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49" fillId="0" borderId="0" xfId="197" applyNumberFormat="1" applyFont="1"/>
    <xf numFmtId="1" fontId="27" fillId="0" borderId="0" xfId="197" applyNumberFormat="1" applyFont="1" applyBorder="1"/>
    <xf numFmtId="1" fontId="49" fillId="0" borderId="0" xfId="197" applyNumberFormat="1" applyFont="1" applyBorder="1"/>
    <xf numFmtId="0" fontId="50" fillId="0" borderId="0" xfId="211" applyFont="1" applyFill="1" applyBorder="1" applyAlignment="1" applyProtection="1">
      <alignment horizontal="left" wrapText="1"/>
    </xf>
    <xf numFmtId="3" fontId="46" fillId="0" borderId="0" xfId="211" applyNumberFormat="1" applyFont="1" applyFill="1" applyBorder="1" applyAlignment="1" applyProtection="1">
      <alignment horizontal="right"/>
    </xf>
    <xf numFmtId="3" fontId="51" fillId="0" borderId="0" xfId="197" applyNumberFormat="1" applyFont="1" applyFill="1" applyBorder="1"/>
    <xf numFmtId="0" fontId="27" fillId="0" borderId="0" xfId="197" applyFont="1" applyFill="1" applyBorder="1"/>
    <xf numFmtId="4" fontId="46" fillId="0" borderId="0" xfId="205" applyNumberFormat="1" applyFont="1" applyFill="1" applyBorder="1" applyAlignment="1"/>
    <xf numFmtId="0" fontId="50" fillId="0" borderId="0" xfId="211" applyFont="1" applyFill="1" applyBorder="1" applyAlignment="1" applyProtection="1">
      <alignment wrapText="1"/>
    </xf>
    <xf numFmtId="3" fontId="27" fillId="0" borderId="0" xfId="197" applyNumberFormat="1" applyFont="1" applyFill="1" applyBorder="1"/>
    <xf numFmtId="3" fontId="49" fillId="0" borderId="0" xfId="197" applyNumberFormat="1" applyFont="1" applyFill="1" applyBorder="1"/>
    <xf numFmtId="3" fontId="46" fillId="0" borderId="0" xfId="205" applyNumberFormat="1" applyFont="1" applyFill="1" applyBorder="1" applyAlignment="1"/>
    <xf numFmtId="0" fontId="33" fillId="25" borderId="24" xfId="197" applyFont="1" applyFill="1" applyBorder="1" applyAlignment="1">
      <alignment horizontal="center" vertical="center" wrapText="1"/>
    </xf>
    <xf numFmtId="0" fontId="33" fillId="25" borderId="23" xfId="197" applyFont="1" applyFill="1" applyBorder="1" applyAlignment="1">
      <alignment horizontal="center" vertical="center" wrapText="1"/>
    </xf>
    <xf numFmtId="0" fontId="53" fillId="0" borderId="0" xfId="197" applyFont="1"/>
    <xf numFmtId="4" fontId="54" fillId="0" borderId="0" xfId="211" applyNumberFormat="1" applyFont="1" applyBorder="1" applyAlignment="1" applyProtection="1">
      <alignment horizontal="right"/>
    </xf>
    <xf numFmtId="0" fontId="53" fillId="0" borderId="0" xfId="197" applyFont="1" applyBorder="1"/>
    <xf numFmtId="4" fontId="54" fillId="0" borderId="0" xfId="205" applyNumberFormat="1" applyFont="1" applyBorder="1" applyAlignment="1"/>
    <xf numFmtId="4" fontId="53" fillId="0" borderId="0" xfId="197" applyNumberFormat="1" applyFont="1" applyBorder="1"/>
    <xf numFmtId="0" fontId="55" fillId="0" borderId="0" xfId="197" applyFont="1" applyBorder="1"/>
    <xf numFmtId="0" fontId="49" fillId="0" borderId="0" xfId="197" applyFont="1"/>
    <xf numFmtId="0" fontId="0" fillId="0" borderId="0" xfId="0" applyAlignment="1">
      <alignment horizontal="center"/>
    </xf>
    <xf numFmtId="3" fontId="48" fillId="25" borderId="13" xfId="197" applyNumberFormat="1" applyFont="1" applyFill="1" applyBorder="1" applyAlignment="1">
      <alignment horizontal="right" vertical="center"/>
    </xf>
    <xf numFmtId="3" fontId="56" fillId="25" borderId="13" xfId="197" applyNumberFormat="1" applyFont="1" applyFill="1" applyBorder="1" applyAlignment="1">
      <alignment horizontal="right" vertical="center"/>
    </xf>
    <xf numFmtId="3" fontId="47" fillId="0" borderId="10" xfId="197" applyNumberFormat="1" applyFont="1" applyFill="1" applyBorder="1" applyAlignment="1">
      <alignment horizontal="right" vertical="center"/>
    </xf>
    <xf numFmtId="10" fontId="47" fillId="0" borderId="10" xfId="197" applyNumberFormat="1" applyFont="1" applyFill="1" applyBorder="1" applyAlignment="1">
      <alignment horizontal="right" vertical="center"/>
    </xf>
    <xf numFmtId="10" fontId="58" fillId="0" borderId="10" xfId="197" applyNumberFormat="1" applyFont="1" applyBorder="1" applyAlignment="1">
      <alignment vertical="center" wrapText="1"/>
    </xf>
    <xf numFmtId="10" fontId="58" fillId="0" borderId="14" xfId="197" applyNumberFormat="1" applyFont="1" applyBorder="1" applyAlignment="1">
      <alignment vertical="center" wrapText="1"/>
    </xf>
    <xf numFmtId="10" fontId="58" fillId="0" borderId="10" xfId="197" applyNumberFormat="1" applyFont="1" applyBorder="1" applyAlignment="1">
      <alignment horizontal="right" vertical="center" wrapText="1"/>
    </xf>
    <xf numFmtId="10" fontId="58" fillId="0" borderId="14" xfId="197" applyNumberFormat="1" applyFont="1" applyBorder="1" applyAlignment="1">
      <alignment horizontal="right" vertical="center" wrapText="1"/>
    </xf>
    <xf numFmtId="0" fontId="48" fillId="24" borderId="12" xfId="197" applyFont="1" applyFill="1" applyBorder="1" applyAlignment="1">
      <alignment horizontal="right" vertical="center"/>
    </xf>
    <xf numFmtId="10" fontId="48" fillId="24" borderId="10" xfId="197" applyNumberFormat="1" applyFont="1" applyFill="1" applyBorder="1" applyAlignment="1">
      <alignment horizontal="right" vertical="center"/>
    </xf>
    <xf numFmtId="10" fontId="57" fillId="24" borderId="10" xfId="197" applyNumberFormat="1" applyFont="1" applyFill="1" applyBorder="1" applyAlignment="1">
      <alignment vertical="center" wrapText="1"/>
    </xf>
    <xf numFmtId="10" fontId="57" fillId="24" borderId="14" xfId="197" applyNumberFormat="1" applyFont="1" applyFill="1" applyBorder="1" applyAlignment="1">
      <alignment vertical="center" wrapText="1"/>
    </xf>
    <xf numFmtId="0" fontId="47" fillId="0" borderId="12" xfId="197" applyFont="1" applyBorder="1" applyAlignment="1">
      <alignment horizontal="right" vertical="center"/>
    </xf>
    <xf numFmtId="3" fontId="59" fillId="0" borderId="10" xfId="0" applyNumberFormat="1" applyFont="1" applyBorder="1"/>
    <xf numFmtId="10" fontId="58" fillId="0" borderId="26" xfId="197" applyNumberFormat="1" applyFont="1" applyBorder="1" applyAlignment="1">
      <alignment horizontal="right" vertical="center" wrapText="1"/>
    </xf>
    <xf numFmtId="0" fontId="48" fillId="25" borderId="16" xfId="197" applyFont="1" applyFill="1" applyBorder="1" applyAlignment="1">
      <alignment horizontal="right" vertical="center"/>
    </xf>
    <xf numFmtId="9" fontId="48" fillId="25" borderId="13" xfId="197" applyNumberFormat="1" applyFont="1" applyFill="1" applyBorder="1" applyAlignment="1">
      <alignment horizontal="right" vertical="center"/>
    </xf>
    <xf numFmtId="10" fontId="57" fillId="25" borderId="13" xfId="197" applyNumberFormat="1" applyFont="1" applyFill="1" applyBorder="1" applyAlignment="1">
      <alignment vertical="center" wrapText="1"/>
    </xf>
    <xf numFmtId="10" fontId="57" fillId="25" borderId="15" xfId="197" applyNumberFormat="1" applyFont="1" applyFill="1" applyBorder="1" applyAlignment="1">
      <alignment vertical="center" wrapText="1"/>
    </xf>
    <xf numFmtId="3" fontId="47" fillId="0" borderId="10" xfId="205" applyNumberFormat="1" applyFont="1" applyBorder="1"/>
    <xf numFmtId="3" fontId="59" fillId="0" borderId="10" xfId="0" applyNumberFormat="1" applyFont="1" applyBorder="1" applyAlignment="1">
      <alignment vertical="center"/>
    </xf>
    <xf numFmtId="3" fontId="48" fillId="24" borderId="10" xfId="197" applyNumberFormat="1" applyFont="1" applyFill="1" applyBorder="1" applyAlignment="1">
      <alignment vertical="center" wrapText="1"/>
    </xf>
    <xf numFmtId="3" fontId="60" fillId="0" borderId="10" xfId="205" applyNumberFormat="1" applyFont="1" applyBorder="1"/>
    <xf numFmtId="3" fontId="56" fillId="24" borderId="10" xfId="197" applyNumberFormat="1" applyFont="1" applyFill="1" applyBorder="1" applyAlignment="1">
      <alignment horizontal="right" vertical="center"/>
    </xf>
    <xf numFmtId="3" fontId="56" fillId="24" borderId="10" xfId="197" applyNumberFormat="1" applyFont="1" applyFill="1" applyBorder="1" applyAlignment="1">
      <alignment vertical="center" wrapText="1"/>
    </xf>
    <xf numFmtId="3" fontId="47" fillId="0" borderId="10" xfId="0" applyNumberFormat="1" applyFont="1" applyBorder="1"/>
    <xf numFmtId="3" fontId="48" fillId="24" borderId="10" xfId="197" applyNumberFormat="1" applyFont="1" applyFill="1" applyBorder="1" applyAlignment="1">
      <alignment horizontal="right" vertical="center" wrapText="1"/>
    </xf>
    <xf numFmtId="0" fontId="36" fillId="0" borderId="11" xfId="197" applyFont="1" applyBorder="1" applyAlignment="1">
      <alignment horizontal="left" vertical="center" wrapText="1"/>
    </xf>
    <xf numFmtId="0" fontId="44" fillId="0" borderId="0" xfId="197" applyFont="1" applyAlignment="1">
      <alignment vertical="center"/>
    </xf>
    <xf numFmtId="0" fontId="44" fillId="0" borderId="0" xfId="197" applyFont="1" applyBorder="1" applyAlignment="1">
      <alignment vertical="center"/>
    </xf>
    <xf numFmtId="0" fontId="39" fillId="0" borderId="0" xfId="197" applyFont="1" applyBorder="1" applyAlignment="1">
      <alignment vertical="center" wrapText="1"/>
    </xf>
    <xf numFmtId="0" fontId="27" fillId="0" borderId="0" xfId="197" applyFont="1" applyAlignment="1">
      <alignment vertical="center"/>
    </xf>
    <xf numFmtId="0" fontId="0" fillId="0" borderId="0" xfId="0" applyAlignment="1">
      <alignment vertical="center"/>
    </xf>
    <xf numFmtId="0" fontId="47" fillId="0" borderId="10" xfId="197" applyFont="1" applyBorder="1" applyAlignment="1">
      <alignment horizontal="left" vertical="center" wrapText="1"/>
    </xf>
    <xf numFmtId="0" fontId="47" fillId="0" borderId="10" xfId="197" applyFont="1" applyFill="1" applyBorder="1" applyAlignment="1">
      <alignment horizontal="left" vertical="center" wrapText="1"/>
    </xf>
    <xf numFmtId="0" fontId="48" fillId="24" borderId="10" xfId="197" applyFont="1" applyFill="1" applyBorder="1" applyAlignment="1">
      <alignment horizontal="right" vertical="center" wrapText="1"/>
    </xf>
    <xf numFmtId="49" fontId="47" fillId="0" borderId="12" xfId="197" applyNumberFormat="1" applyFont="1" applyBorder="1" applyAlignment="1">
      <alignment horizontal="center" vertical="center"/>
    </xf>
    <xf numFmtId="0" fontId="48" fillId="24" borderId="12" xfId="197" applyFont="1" applyFill="1" applyBorder="1" applyAlignment="1">
      <alignment horizontal="center" vertical="center"/>
    </xf>
    <xf numFmtId="0" fontId="47" fillId="0" borderId="12" xfId="197" applyFont="1" applyBorder="1" applyAlignment="1">
      <alignment horizontal="center" vertical="center"/>
    </xf>
    <xf numFmtId="0" fontId="36" fillId="0" borderId="12" xfId="197" applyFont="1" applyBorder="1" applyAlignment="1">
      <alignment horizontal="center" vertical="center"/>
    </xf>
    <xf numFmtId="0" fontId="33" fillId="24" borderId="12" xfId="197" applyFont="1" applyFill="1" applyBorder="1" applyAlignment="1">
      <alignment horizontal="center" vertical="center"/>
    </xf>
    <xf numFmtId="0" fontId="28" fillId="0" borderId="20" xfId="197" applyFont="1" applyBorder="1" applyAlignment="1">
      <alignment horizontal="center"/>
    </xf>
    <xf numFmtId="0" fontId="28" fillId="0" borderId="21" xfId="197" applyFont="1" applyBorder="1" applyAlignment="1">
      <alignment horizontal="center"/>
    </xf>
    <xf numFmtId="0" fontId="28" fillId="0" borderId="22" xfId="197" applyFont="1" applyBorder="1" applyAlignment="1">
      <alignment horizontal="center"/>
    </xf>
    <xf numFmtId="0" fontId="48" fillId="25" borderId="18" xfId="197" applyFont="1" applyFill="1" applyBorder="1" applyAlignment="1">
      <alignment horizontal="center" vertical="center" wrapText="1"/>
    </xf>
    <xf numFmtId="0" fontId="47" fillId="25" borderId="10" xfId="197" applyFont="1" applyFill="1" applyBorder="1" applyAlignment="1">
      <alignment horizontal="center" vertical="center" wrapText="1"/>
    </xf>
    <xf numFmtId="0" fontId="57" fillId="25" borderId="18" xfId="197" applyFont="1" applyFill="1" applyBorder="1" applyAlignment="1">
      <alignment horizontal="center" vertical="center" wrapText="1"/>
    </xf>
    <xf numFmtId="0" fontId="58" fillId="25" borderId="10" xfId="197" applyFont="1" applyFill="1" applyBorder="1" applyAlignment="1">
      <alignment horizontal="center" vertical="center" wrapText="1"/>
    </xf>
    <xf numFmtId="0" fontId="35" fillId="25" borderId="19" xfId="197" applyFont="1" applyFill="1" applyBorder="1" applyAlignment="1">
      <alignment horizontal="center" vertical="center" wrapText="1"/>
    </xf>
    <xf numFmtId="0" fontId="37" fillId="25" borderId="14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 wrapText="1"/>
    </xf>
    <xf numFmtId="0" fontId="48" fillId="25" borderId="12" xfId="197" applyFont="1" applyFill="1" applyBorder="1" applyAlignment="1">
      <alignment horizontal="center" vertical="center" wrapText="1"/>
    </xf>
    <xf numFmtId="0" fontId="33" fillId="25" borderId="18" xfId="197" applyFont="1" applyFill="1" applyBorder="1" applyAlignment="1">
      <alignment horizontal="center" vertical="center" wrapText="1"/>
    </xf>
    <xf numFmtId="0" fontId="33" fillId="25" borderId="10" xfId="197" applyFont="1" applyFill="1" applyBorder="1" applyAlignment="1">
      <alignment horizontal="center" vertical="center" wrapText="1"/>
    </xf>
    <xf numFmtId="0" fontId="48" fillId="25" borderId="18" xfId="197" applyFont="1" applyFill="1" applyBorder="1" applyAlignment="1">
      <alignment horizontal="center" vertical="center"/>
    </xf>
    <xf numFmtId="0" fontId="48" fillId="25" borderId="10" xfId="197" applyFont="1" applyFill="1" applyBorder="1" applyAlignment="1">
      <alignment horizontal="center" vertical="center"/>
    </xf>
    <xf numFmtId="0" fontId="52" fillId="0" borderId="20" xfId="197" applyFont="1" applyBorder="1" applyAlignment="1">
      <alignment horizontal="center"/>
    </xf>
    <xf numFmtId="0" fontId="52" fillId="0" borderId="21" xfId="197" applyFont="1" applyBorder="1" applyAlignment="1">
      <alignment horizontal="center"/>
    </xf>
    <xf numFmtId="0" fontId="52" fillId="0" borderId="25" xfId="197" applyFont="1" applyBorder="1" applyAlignment="1">
      <alignment horizontal="center"/>
    </xf>
    <xf numFmtId="0" fontId="34" fillId="25" borderId="27" xfId="197" applyFont="1" applyFill="1" applyBorder="1" applyAlignment="1">
      <alignment horizontal="center" vertical="center"/>
    </xf>
    <xf numFmtId="0" fontId="34" fillId="25" borderId="28" xfId="197" applyFont="1" applyFill="1" applyBorder="1" applyAlignment="1">
      <alignment horizontal="center" vertical="center"/>
    </xf>
    <xf numFmtId="0" fontId="33" fillId="25" borderId="27" xfId="197" applyFont="1" applyFill="1" applyBorder="1" applyAlignment="1">
      <alignment horizontal="center" vertical="center" wrapText="1"/>
    </xf>
    <xf numFmtId="0" fontId="33" fillId="25" borderId="28" xfId="197" applyFont="1" applyFill="1" applyBorder="1" applyAlignment="1">
      <alignment horizontal="center" vertical="center" wrapText="1"/>
    </xf>
    <xf numFmtId="0" fontId="35" fillId="25" borderId="27" xfId="197" applyFont="1" applyFill="1" applyBorder="1" applyAlignment="1">
      <alignment horizontal="center" vertical="center" wrapText="1"/>
    </xf>
    <xf numFmtId="0" fontId="35" fillId="25" borderId="28" xfId="197" applyFont="1" applyFill="1" applyBorder="1" applyAlignment="1">
      <alignment horizontal="center" vertical="center" wrapText="1"/>
    </xf>
    <xf numFmtId="0" fontId="36" fillId="25" borderId="10" xfId="197" applyFont="1" applyFill="1" applyBorder="1" applyAlignment="1">
      <alignment horizontal="center" vertical="center" wrapText="1"/>
    </xf>
    <xf numFmtId="0" fontId="35" fillId="25" borderId="18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3" fillId="25" borderId="17" xfId="197" applyFont="1" applyFill="1" applyBorder="1" applyAlignment="1">
      <alignment horizontal="center" vertical="center" wrapText="1"/>
    </xf>
    <xf numFmtId="0" fontId="33" fillId="25" borderId="12" xfId="197" applyFont="1" applyFill="1" applyBorder="1" applyAlignment="1">
      <alignment horizontal="center" vertical="center" wrapText="1"/>
    </xf>
    <xf numFmtId="0" fontId="34" fillId="25" borderId="18" xfId="197" applyFont="1" applyFill="1" applyBorder="1" applyAlignment="1">
      <alignment horizontal="center" vertical="center"/>
    </xf>
    <xf numFmtId="0" fontId="34" fillId="25" borderId="10" xfId="197" applyFont="1" applyFill="1" applyBorder="1" applyAlignment="1">
      <alignment horizontal="center" vertical="center"/>
    </xf>
  </cellXfs>
  <cellStyles count="21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3" t="s">
        <v>37</v>
      </c>
      <c r="C2" s="124"/>
      <c r="D2" s="124"/>
      <c r="E2" s="124"/>
      <c r="F2" s="124"/>
      <c r="G2" s="124"/>
      <c r="H2" s="124"/>
      <c r="I2" s="125"/>
    </row>
    <row r="3" spans="2:9" ht="16.5" thickBot="1" x14ac:dyDescent="0.3">
      <c r="B3" s="2"/>
      <c r="C3" s="3"/>
    </row>
    <row r="4" spans="2:9" ht="15.75" customHeight="1" x14ac:dyDescent="0.25">
      <c r="B4" s="132"/>
      <c r="C4" s="134" t="s">
        <v>2</v>
      </c>
      <c r="D4" s="136" t="s">
        <v>27</v>
      </c>
      <c r="E4" s="126" t="s">
        <v>3</v>
      </c>
      <c r="F4" s="136" t="s">
        <v>28</v>
      </c>
      <c r="G4" s="126" t="s">
        <v>3</v>
      </c>
      <c r="H4" s="128" t="s">
        <v>8</v>
      </c>
      <c r="I4" s="130" t="s">
        <v>34</v>
      </c>
    </row>
    <row r="5" spans="2:9" x14ac:dyDescent="0.25">
      <c r="B5" s="133"/>
      <c r="C5" s="135"/>
      <c r="D5" s="137"/>
      <c r="E5" s="127" t="s">
        <v>0</v>
      </c>
      <c r="F5" s="137"/>
      <c r="G5" s="127" t="s">
        <v>0</v>
      </c>
      <c r="H5" s="129"/>
      <c r="I5" s="131"/>
    </row>
    <row r="6" spans="2:9" x14ac:dyDescent="0.25">
      <c r="B6" s="118" t="s">
        <v>9</v>
      </c>
      <c r="C6" s="19" t="s">
        <v>41</v>
      </c>
      <c r="D6" s="84">
        <f>'FBiH '!D6+RS!D6</f>
        <v>4380214.2259999998</v>
      </c>
      <c r="E6" s="85">
        <f>D6/$D$29</f>
        <v>9.3723251306836175E-2</v>
      </c>
      <c r="F6" s="84">
        <f>'FBiH '!F6+RS!F6</f>
        <v>4609533.1597999996</v>
      </c>
      <c r="G6" s="85">
        <f t="shared" ref="G6:G23" si="0">F6/$F$29</f>
        <v>0.1006237941376677</v>
      </c>
      <c r="H6" s="86">
        <f>(F6-D6)/D6</f>
        <v>5.2353360353658597E-2</v>
      </c>
      <c r="I6" s="87">
        <f>(G6-E6)/E6</f>
        <v>7.3626797348719367E-2</v>
      </c>
    </row>
    <row r="7" spans="2:9" x14ac:dyDescent="0.25">
      <c r="B7" s="118" t="s">
        <v>10</v>
      </c>
      <c r="C7" s="23" t="s">
        <v>4</v>
      </c>
      <c r="D7" s="84">
        <f>'FBiH '!D7+RS!D7</f>
        <v>504194.61</v>
      </c>
      <c r="E7" s="85">
        <f t="shared" ref="E7:E27" si="1">D7/$D$29</f>
        <v>1.0788229913525297E-2</v>
      </c>
      <c r="F7" s="84">
        <f>'FBiH '!F7+RS!F7</f>
        <v>586639.76</v>
      </c>
      <c r="G7" s="85">
        <f t="shared" si="0"/>
        <v>1.2806051371538892E-2</v>
      </c>
      <c r="H7" s="86">
        <f t="shared" ref="H7:H26" si="2">(F7-D7)/D7</f>
        <v>0.16351850726845341</v>
      </c>
      <c r="I7" s="87">
        <f t="shared" ref="I7:I23" si="3">(G7-E7)/E7</f>
        <v>0.18703915973127669</v>
      </c>
    </row>
    <row r="8" spans="2:9" x14ac:dyDescent="0.25">
      <c r="B8" s="118" t="s">
        <v>11</v>
      </c>
      <c r="C8" s="24" t="s">
        <v>42</v>
      </c>
      <c r="D8" s="84">
        <f>'FBiH '!D8+RS!D8</f>
        <v>3893430.2199999997</v>
      </c>
      <c r="E8" s="85">
        <f t="shared" si="1"/>
        <v>8.3307555321996352E-2</v>
      </c>
      <c r="F8" s="84">
        <f>'FBiH '!F8+RS!F8</f>
        <v>4034222.1500000004</v>
      </c>
      <c r="G8" s="85">
        <f t="shared" si="0"/>
        <v>8.8065043694106379E-2</v>
      </c>
      <c r="H8" s="86">
        <f t="shared" si="2"/>
        <v>3.6161410901053889E-2</v>
      </c>
      <c r="I8" s="87">
        <f t="shared" si="3"/>
        <v>5.710752588671715E-2</v>
      </c>
    </row>
    <row r="9" spans="2:9" x14ac:dyDescent="0.25">
      <c r="B9" s="118" t="s">
        <v>12</v>
      </c>
      <c r="C9" s="24" t="s">
        <v>43</v>
      </c>
      <c r="D9" s="84">
        <f>'FBiH '!D9+RS!D9</f>
        <v>0</v>
      </c>
      <c r="E9" s="85">
        <f t="shared" si="1"/>
        <v>0</v>
      </c>
      <c r="F9" s="84">
        <f>'FBiH '!F9+RS!F9</f>
        <v>0</v>
      </c>
      <c r="G9" s="85">
        <f t="shared" si="0"/>
        <v>0</v>
      </c>
      <c r="H9" s="88" t="s">
        <v>1</v>
      </c>
      <c r="I9" s="89" t="s">
        <v>1</v>
      </c>
    </row>
    <row r="10" spans="2:9" x14ac:dyDescent="0.25">
      <c r="B10" s="118" t="s">
        <v>13</v>
      </c>
      <c r="C10" s="24" t="s">
        <v>44</v>
      </c>
      <c r="D10" s="84">
        <f>'FBiH '!D10+RS!D10</f>
        <v>0</v>
      </c>
      <c r="E10" s="85">
        <f t="shared" si="1"/>
        <v>0</v>
      </c>
      <c r="F10" s="84">
        <f>'FBiH '!F10+RS!F10</f>
        <v>0</v>
      </c>
      <c r="G10" s="85">
        <f t="shared" si="0"/>
        <v>0</v>
      </c>
      <c r="H10" s="88" t="s">
        <v>1</v>
      </c>
      <c r="I10" s="89" t="s">
        <v>1</v>
      </c>
    </row>
    <row r="11" spans="2:9" x14ac:dyDescent="0.25">
      <c r="B11" s="118" t="s">
        <v>14</v>
      </c>
      <c r="C11" s="24" t="s">
        <v>45</v>
      </c>
      <c r="D11" s="84">
        <f>'FBiH '!D11+RS!D11</f>
        <v>0</v>
      </c>
      <c r="E11" s="85">
        <f t="shared" si="1"/>
        <v>0</v>
      </c>
      <c r="F11" s="84">
        <f>'FBiH '!F11+RS!F11</f>
        <v>0</v>
      </c>
      <c r="G11" s="85">
        <f t="shared" si="0"/>
        <v>0</v>
      </c>
      <c r="H11" s="88" t="s">
        <v>1</v>
      </c>
      <c r="I11" s="89" t="s">
        <v>1</v>
      </c>
    </row>
    <row r="12" spans="2:9" x14ac:dyDescent="0.25">
      <c r="B12" s="118" t="s">
        <v>15</v>
      </c>
      <c r="C12" s="24" t="s">
        <v>29</v>
      </c>
      <c r="D12" s="84">
        <f>'FBiH '!D12+RS!D12</f>
        <v>703327.5199999999</v>
      </c>
      <c r="E12" s="85">
        <f t="shared" si="1"/>
        <v>1.5049068037973592E-2</v>
      </c>
      <c r="F12" s="84">
        <f>'FBiH '!F12+RS!F12</f>
        <v>1184528.5</v>
      </c>
      <c r="G12" s="85">
        <f t="shared" si="0"/>
        <v>2.5857662327647048E-2</v>
      </c>
      <c r="H12" s="86">
        <f t="shared" si="2"/>
        <v>0.6841776644826868</v>
      </c>
      <c r="I12" s="87">
        <f t="shared" si="3"/>
        <v>0.71822349811961317</v>
      </c>
    </row>
    <row r="13" spans="2:9" x14ac:dyDescent="0.25">
      <c r="B13" s="118" t="s">
        <v>16</v>
      </c>
      <c r="C13" s="24" t="s">
        <v>40</v>
      </c>
      <c r="D13" s="84">
        <f>'FBiH '!D13+RS!D13</f>
        <v>3723667.2300000004</v>
      </c>
      <c r="E13" s="85">
        <f t="shared" si="1"/>
        <v>7.9675144085137858E-2</v>
      </c>
      <c r="F13" s="84">
        <f>'FBiH '!F13+RS!F13</f>
        <v>3186323.3401000006</v>
      </c>
      <c r="G13" s="85">
        <f t="shared" si="0"/>
        <v>6.9555838458092226E-2</v>
      </c>
      <c r="H13" s="86">
        <f t="shared" si="2"/>
        <v>-0.14430502424353311</v>
      </c>
      <c r="I13" s="87">
        <f t="shared" si="3"/>
        <v>-0.12700705776236218</v>
      </c>
    </row>
    <row r="14" spans="2:9" x14ac:dyDescent="0.25">
      <c r="B14" s="118" t="s">
        <v>17</v>
      </c>
      <c r="C14" s="24" t="s">
        <v>46</v>
      </c>
      <c r="D14" s="84">
        <f>'FBiH '!D14+RS!D14</f>
        <v>6234774.8499999996</v>
      </c>
      <c r="E14" s="85">
        <f t="shared" si="1"/>
        <v>0.13340520348058699</v>
      </c>
      <c r="F14" s="84">
        <f>'FBiH '!F14+RS!F14</f>
        <v>4027277.0700000003</v>
      </c>
      <c r="G14" s="85">
        <f t="shared" si="0"/>
        <v>8.7913436085274257E-2</v>
      </c>
      <c r="H14" s="86">
        <f t="shared" si="2"/>
        <v>-0.35406214869170449</v>
      </c>
      <c r="I14" s="87">
        <f t="shared" si="3"/>
        <v>-0.34100444516718309</v>
      </c>
    </row>
    <row r="15" spans="2:9" x14ac:dyDescent="0.25">
      <c r="B15" s="118" t="s">
        <v>18</v>
      </c>
      <c r="C15" s="24" t="s">
        <v>47</v>
      </c>
      <c r="D15" s="84">
        <f>'FBiH '!D15+RS!D15</f>
        <v>17617719.789999999</v>
      </c>
      <c r="E15" s="85">
        <f t="shared" si="1"/>
        <v>0.37696557614248316</v>
      </c>
      <c r="F15" s="84">
        <f>'FBiH '!F15+RS!F15</f>
        <v>18622085.600000001</v>
      </c>
      <c r="G15" s="85">
        <f t="shared" si="0"/>
        <v>0.40651077731041391</v>
      </c>
      <c r="H15" s="86">
        <f t="shared" si="2"/>
        <v>5.7008842345766614E-2</v>
      </c>
      <c r="I15" s="87">
        <f t="shared" si="3"/>
        <v>7.8376390412803712E-2</v>
      </c>
    </row>
    <row r="16" spans="2:9" x14ac:dyDescent="0.25">
      <c r="B16" s="118" t="s">
        <v>19</v>
      </c>
      <c r="C16" s="24" t="s">
        <v>48</v>
      </c>
      <c r="D16" s="84">
        <f>'FBiH '!D16+RS!D16</f>
        <v>3336.33</v>
      </c>
      <c r="E16" s="85">
        <f t="shared" si="1"/>
        <v>7.1387306396218428E-5</v>
      </c>
      <c r="F16" s="84">
        <f>'FBiH '!F16+RS!F16</f>
        <v>26135.919999999998</v>
      </c>
      <c r="G16" s="85">
        <f t="shared" si="0"/>
        <v>5.7053400908665096E-4</v>
      </c>
      <c r="H16" s="86">
        <f t="shared" si="2"/>
        <v>6.8337334736072259</v>
      </c>
      <c r="I16" s="87">
        <f t="shared" si="3"/>
        <v>6.9920932430204941</v>
      </c>
    </row>
    <row r="17" spans="2:9" x14ac:dyDescent="0.25">
      <c r="B17" s="118" t="s">
        <v>20</v>
      </c>
      <c r="C17" s="24" t="s">
        <v>49</v>
      </c>
      <c r="D17" s="84">
        <f>'FBiH '!D17+RS!D17</f>
        <v>0</v>
      </c>
      <c r="E17" s="85">
        <f t="shared" si="1"/>
        <v>0</v>
      </c>
      <c r="F17" s="84">
        <f>'FBiH '!F17+RS!F17</f>
        <v>180</v>
      </c>
      <c r="G17" s="85">
        <f t="shared" si="0"/>
        <v>3.9293096105129332E-6</v>
      </c>
      <c r="H17" s="88" t="s">
        <v>1</v>
      </c>
      <c r="I17" s="89" t="s">
        <v>1</v>
      </c>
    </row>
    <row r="18" spans="2:9" x14ac:dyDescent="0.25">
      <c r="B18" s="118" t="s">
        <v>21</v>
      </c>
      <c r="C18" s="24" t="s">
        <v>50</v>
      </c>
      <c r="D18" s="84">
        <f>'FBiH '!D18+RS!D18</f>
        <v>973829.77000000014</v>
      </c>
      <c r="E18" s="85">
        <f t="shared" si="1"/>
        <v>2.0836992794102779E-2</v>
      </c>
      <c r="F18" s="84">
        <f>'FBiH '!F18+RS!F18</f>
        <v>658319.58000000007</v>
      </c>
      <c r="G18" s="85">
        <f t="shared" si="0"/>
        <v>1.4370785847126878E-2</v>
      </c>
      <c r="H18" s="86">
        <f t="shared" si="2"/>
        <v>-0.32398905816978674</v>
      </c>
      <c r="I18" s="87">
        <f t="shared" si="3"/>
        <v>-0.31032342386785999</v>
      </c>
    </row>
    <row r="19" spans="2:9" x14ac:dyDescent="0.25">
      <c r="B19" s="118" t="s">
        <v>22</v>
      </c>
      <c r="C19" s="24" t="s">
        <v>5</v>
      </c>
      <c r="D19" s="84">
        <f>'FBiH '!D19+RS!D19</f>
        <v>37088.70000000007</v>
      </c>
      <c r="E19" s="85">
        <f t="shared" si="1"/>
        <v>7.9358528405086765E-4</v>
      </c>
      <c r="F19" s="84">
        <f>'FBiH '!F19+RS!F19</f>
        <v>43117.70000000007</v>
      </c>
      <c r="G19" s="85">
        <f t="shared" si="0"/>
        <v>9.4123773885118763E-4</v>
      </c>
      <c r="H19" s="86">
        <f t="shared" si="2"/>
        <v>0.16255625028647508</v>
      </c>
      <c r="I19" s="87">
        <f t="shared" si="3"/>
        <v>0.18605745062033643</v>
      </c>
    </row>
    <row r="20" spans="2:9" x14ac:dyDescent="0.25">
      <c r="B20" s="118" t="s">
        <v>23</v>
      </c>
      <c r="C20" s="24" t="s">
        <v>51</v>
      </c>
      <c r="D20" s="84">
        <f>'FBiH '!D20+RS!D20</f>
        <v>66382.399999999994</v>
      </c>
      <c r="E20" s="85">
        <f t="shared" si="1"/>
        <v>1.4203812956501095E-3</v>
      </c>
      <c r="F20" s="84">
        <f>'FBiH '!F20+RS!F20</f>
        <v>73149.109999999986</v>
      </c>
      <c r="G20" s="85">
        <f t="shared" si="0"/>
        <v>1.5968083384637092E-3</v>
      </c>
      <c r="H20" s="86">
        <f t="shared" si="2"/>
        <v>0.10193530212827485</v>
      </c>
      <c r="I20" s="87">
        <f t="shared" si="3"/>
        <v>0.12421104343876124</v>
      </c>
    </row>
    <row r="21" spans="2:9" x14ac:dyDescent="0.25">
      <c r="B21" s="118" t="s">
        <v>24</v>
      </c>
      <c r="C21" s="24" t="s">
        <v>30</v>
      </c>
      <c r="D21" s="84">
        <f>'FBiH '!D21+RS!D21</f>
        <v>62442.61</v>
      </c>
      <c r="E21" s="85">
        <f t="shared" si="1"/>
        <v>1.3360817821527165E-3</v>
      </c>
      <c r="F21" s="84">
        <f>'FBiH '!F21+RS!F21</f>
        <v>199759.81000000003</v>
      </c>
      <c r="G21" s="85">
        <f t="shared" si="0"/>
        <v>4.3606563401513204E-3</v>
      </c>
      <c r="H21" s="86">
        <f t="shared" si="2"/>
        <v>2.1990944965304942</v>
      </c>
      <c r="I21" s="87">
        <f t="shared" si="3"/>
        <v>2.2637645377705553</v>
      </c>
    </row>
    <row r="22" spans="2:9" x14ac:dyDescent="0.25">
      <c r="B22" s="118" t="s">
        <v>25</v>
      </c>
      <c r="C22" s="24" t="s">
        <v>52</v>
      </c>
      <c r="D22" s="84">
        <f>'FBiH '!D22+RS!D22</f>
        <v>152</v>
      </c>
      <c r="E22" s="85">
        <f t="shared" si="1"/>
        <v>3.2523373204165056E-6</v>
      </c>
      <c r="F22" s="84">
        <f>'FBiH '!F22+RS!F22</f>
        <v>148</v>
      </c>
      <c r="G22" s="85">
        <f t="shared" si="0"/>
        <v>3.2307656797550784E-6</v>
      </c>
      <c r="H22" s="86">
        <f t="shared" si="2"/>
        <v>-2.6315789473684209E-2</v>
      </c>
      <c r="I22" s="87">
        <f t="shared" si="3"/>
        <v>-6.6326578507129464E-3</v>
      </c>
    </row>
    <row r="23" spans="2:9" x14ac:dyDescent="0.25">
      <c r="B23" s="118" t="s">
        <v>26</v>
      </c>
      <c r="C23" s="24" t="s">
        <v>53</v>
      </c>
      <c r="D23" s="84">
        <f>'FBiH '!D23+RS!D23</f>
        <v>6093.96</v>
      </c>
      <c r="E23" s="85">
        <f t="shared" si="1"/>
        <v>1.3039219432319321E-4</v>
      </c>
      <c r="F23" s="84">
        <f>'FBiH '!F23+RS!F23</f>
        <v>2857.22</v>
      </c>
      <c r="G23" s="85">
        <f t="shared" si="0"/>
        <v>6.2371677807498675E-5</v>
      </c>
      <c r="H23" s="86">
        <f t="shared" si="2"/>
        <v>-0.53113902946524105</v>
      </c>
      <c r="I23" s="87">
        <f t="shared" si="3"/>
        <v>-0.52166095423700942</v>
      </c>
    </row>
    <row r="24" spans="2:9" s="3" customFormat="1" x14ac:dyDescent="0.25">
      <c r="B24" s="119"/>
      <c r="C24" s="28" t="s">
        <v>31</v>
      </c>
      <c r="D24" s="57">
        <f>SUM(D6:D23)</f>
        <v>38206654.215999998</v>
      </c>
      <c r="E24" s="91">
        <f>SUM(E6:E23)</f>
        <v>0.81750610128253576</v>
      </c>
      <c r="F24" s="57">
        <f>SUM(F6:F23)</f>
        <v>37254276.919900008</v>
      </c>
      <c r="G24" s="91">
        <f>SUM(G6:G23)</f>
        <v>0.81324215741151817</v>
      </c>
      <c r="H24" s="92">
        <f t="shared" ref="H24:I29" si="4">(F24-D24)/D24</f>
        <v>-2.4927000692490854E-2</v>
      </c>
      <c r="I24" s="93">
        <f t="shared" si="4"/>
        <v>-5.21579455410564E-3</v>
      </c>
    </row>
    <row r="25" spans="2:9" ht="15.75" customHeight="1" x14ac:dyDescent="0.25">
      <c r="B25" s="120">
        <v>19</v>
      </c>
      <c r="C25" s="23" t="s">
        <v>6</v>
      </c>
      <c r="D25" s="84">
        <f>'FBiH '!D25+RS!D25</f>
        <v>7876075.5009999918</v>
      </c>
      <c r="E25" s="85">
        <f t="shared" si="1"/>
        <v>0.16852404138368685</v>
      </c>
      <c r="F25" s="84">
        <f>'FBiH '!F25+RS!F25</f>
        <v>7928935.3979999907</v>
      </c>
      <c r="G25" s="85">
        <f>F25/$F$29</f>
        <v>0.17308467811387529</v>
      </c>
      <c r="H25" s="86">
        <f t="shared" si="2"/>
        <v>6.7114512796744462E-3</v>
      </c>
      <c r="I25" s="87">
        <f t="shared" si="4"/>
        <v>2.7062232146480642E-2</v>
      </c>
    </row>
    <row r="26" spans="2:9" x14ac:dyDescent="0.25">
      <c r="B26" s="94"/>
      <c r="C26" s="23" t="s">
        <v>54</v>
      </c>
      <c r="D26" s="84">
        <f>'FBiH '!D26+RS!D26</f>
        <v>652889.93900000805</v>
      </c>
      <c r="E26" s="85">
        <f t="shared" si="1"/>
        <v>1.3969857333777513E-2</v>
      </c>
      <c r="F26" s="84">
        <f>'FBiH '!F26+RS!F26</f>
        <v>609797.16200000676</v>
      </c>
      <c r="G26" s="85">
        <f>F26/$F$29</f>
        <v>1.3311565828389658E-2</v>
      </c>
      <c r="H26" s="86">
        <f t="shared" si="2"/>
        <v>-6.6003126140990742E-2</v>
      </c>
      <c r="I26" s="87">
        <f>(G26-E26)/E26</f>
        <v>-4.7122278321066427E-2</v>
      </c>
    </row>
    <row r="27" spans="2:9" x14ac:dyDescent="0.25">
      <c r="B27" s="94"/>
      <c r="C27" s="109" t="s">
        <v>7</v>
      </c>
      <c r="D27" s="95">
        <f>'FBiH '!D27</f>
        <v>0</v>
      </c>
      <c r="E27" s="85">
        <f t="shared" si="1"/>
        <v>0</v>
      </c>
      <c r="F27" s="84">
        <f>'FBiH '!F27+RS!F27</f>
        <v>16564.68</v>
      </c>
      <c r="G27" s="85">
        <f>F27/$F$29</f>
        <v>3.6159864621706318E-4</v>
      </c>
      <c r="H27" s="88" t="s">
        <v>1</v>
      </c>
      <c r="I27" s="96" t="s">
        <v>1</v>
      </c>
    </row>
    <row r="28" spans="2:9" s="3" customFormat="1" x14ac:dyDescent="0.25">
      <c r="B28" s="90"/>
      <c r="C28" s="28" t="s">
        <v>32</v>
      </c>
      <c r="D28" s="57">
        <f>SUM(D25:D27)</f>
        <v>8528965.4399999995</v>
      </c>
      <c r="E28" s="91">
        <f>SUM(E25:E26)</f>
        <v>0.18249389871746435</v>
      </c>
      <c r="F28" s="57">
        <f>SUM(F25:F27)</f>
        <v>8555297.2399999965</v>
      </c>
      <c r="G28" s="91">
        <f>SUM(G25:G26)</f>
        <v>0.18639624394226495</v>
      </c>
      <c r="H28" s="92">
        <f t="shared" si="4"/>
        <v>3.0873381051004728E-3</v>
      </c>
      <c r="I28" s="93">
        <f t="shared" si="4"/>
        <v>2.1383428444597903E-2</v>
      </c>
    </row>
    <row r="29" spans="2:9" s="3" customFormat="1" ht="16.5" thickBot="1" x14ac:dyDescent="0.3">
      <c r="B29" s="97"/>
      <c r="C29" s="36" t="s">
        <v>33</v>
      </c>
      <c r="D29" s="82">
        <f>D24+D28</f>
        <v>46735619.655999996</v>
      </c>
      <c r="E29" s="98">
        <f>E24+E28</f>
        <v>1</v>
      </c>
      <c r="F29" s="82">
        <f>F24+F28</f>
        <v>45809574.159900002</v>
      </c>
      <c r="G29" s="98">
        <f>G24+G28</f>
        <v>0.99963840135378312</v>
      </c>
      <c r="H29" s="99">
        <f>(F29-D29)/D29</f>
        <v>-1.9814554785326493E-2</v>
      </c>
      <c r="I29" s="100">
        <f t="shared" si="4"/>
        <v>-3.6159864621687632E-4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111" t="s">
        <v>35</v>
      </c>
      <c r="C31" s="112"/>
      <c r="D31" s="7"/>
      <c r="E31" s="7"/>
      <c r="F31" s="7"/>
      <c r="G31" s="4"/>
    </row>
    <row r="32" spans="2:9" x14ac:dyDescent="0.25">
      <c r="B32" s="113"/>
      <c r="C32" s="113"/>
      <c r="F32" s="7"/>
    </row>
    <row r="33" spans="2:6" x14ac:dyDescent="0.25">
      <c r="B33" s="111" t="s">
        <v>36</v>
      </c>
      <c r="C33" s="113"/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31.01.2016.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</cols>
  <sheetData>
    <row r="1" spans="2:20" ht="15.75" customHeight="1" x14ac:dyDescent="0.2"/>
    <row r="2" spans="2:20" ht="15.75" x14ac:dyDescent="0.25">
      <c r="B2" s="138" t="s">
        <v>38</v>
      </c>
      <c r="C2" s="139"/>
      <c r="D2" s="139"/>
      <c r="E2" s="139"/>
      <c r="F2" s="139"/>
      <c r="G2" s="139"/>
      <c r="H2" s="139"/>
      <c r="I2" s="140"/>
    </row>
    <row r="3" spans="2:20" ht="16.5" thickBot="1" x14ac:dyDescent="0.3">
      <c r="B3" s="81"/>
      <c r="C3" s="3"/>
    </row>
    <row r="4" spans="2:20" ht="15.75" customHeight="1" x14ac:dyDescent="0.25">
      <c r="B4" s="72"/>
      <c r="C4" s="134" t="s">
        <v>2</v>
      </c>
      <c r="D4" s="141" t="s">
        <v>27</v>
      </c>
      <c r="E4" s="143" t="s">
        <v>3</v>
      </c>
      <c r="F4" s="141" t="s">
        <v>28</v>
      </c>
      <c r="G4" s="143" t="s">
        <v>3</v>
      </c>
      <c r="H4" s="145" t="s">
        <v>8</v>
      </c>
      <c r="I4" s="130" t="s">
        <v>34</v>
      </c>
      <c r="K4" s="47"/>
    </row>
    <row r="5" spans="2:20" ht="15.75" customHeight="1" x14ac:dyDescent="0.25">
      <c r="B5" s="73"/>
      <c r="C5" s="135"/>
      <c r="D5" s="142"/>
      <c r="E5" s="144"/>
      <c r="F5" s="142"/>
      <c r="G5" s="144"/>
      <c r="H5" s="146"/>
      <c r="I5" s="131"/>
      <c r="K5" s="47"/>
    </row>
    <row r="6" spans="2:20" ht="15.75" customHeight="1" x14ac:dyDescent="0.25">
      <c r="B6" s="121" t="s">
        <v>9</v>
      </c>
      <c r="C6" s="19" t="s">
        <v>41</v>
      </c>
      <c r="D6" s="101">
        <v>3573309.906</v>
      </c>
      <c r="E6" s="20">
        <f>D6/$D$29</f>
        <v>0.10322232404961339</v>
      </c>
      <c r="F6" s="104">
        <v>3824309.6197999995</v>
      </c>
      <c r="G6" s="48">
        <f>F6/$F$29</f>
        <v>0.11608476685024555</v>
      </c>
      <c r="H6" s="21">
        <f>(F6-D6)/D6</f>
        <v>7.0242917743726083E-2</v>
      </c>
      <c r="I6" s="22">
        <f>(G6-E6)/E6</f>
        <v>0.12460911841560435</v>
      </c>
      <c r="J6" s="74"/>
      <c r="K6" s="75"/>
      <c r="L6" s="76"/>
      <c r="M6" s="74"/>
      <c r="N6" s="79"/>
      <c r="P6" s="76"/>
      <c r="Q6" s="74"/>
      <c r="R6" s="1"/>
      <c r="S6" s="1"/>
      <c r="T6" s="80"/>
    </row>
    <row r="7" spans="2:20" ht="15.75" customHeight="1" x14ac:dyDescent="0.25">
      <c r="B7" s="121" t="s">
        <v>10</v>
      </c>
      <c r="C7" s="23" t="s">
        <v>4</v>
      </c>
      <c r="D7" s="101">
        <v>393809.27</v>
      </c>
      <c r="E7" s="20">
        <f t="shared" ref="E7:E23" si="0">D7/$D$29</f>
        <v>1.1375981695129718E-2</v>
      </c>
      <c r="F7" s="104">
        <v>466178.15</v>
      </c>
      <c r="G7" s="48">
        <f t="shared" ref="G7:G23" si="1">F7/$F$29</f>
        <v>1.4150575458965826E-2</v>
      </c>
      <c r="H7" s="21">
        <f t="shared" ref="H7:H23" si="2">(F7-D7)/D7</f>
        <v>0.1837663191625733</v>
      </c>
      <c r="I7" s="22">
        <f t="shared" ref="I7:I23" si="3">(G7-E7)/E7</f>
        <v>0.24389928167904543</v>
      </c>
      <c r="J7" s="74"/>
      <c r="K7" s="75"/>
      <c r="L7" s="76"/>
      <c r="M7" s="74"/>
      <c r="N7" s="79"/>
      <c r="P7" s="76"/>
      <c r="Q7" s="74"/>
      <c r="R7" s="1"/>
      <c r="S7" s="1"/>
      <c r="T7" s="80"/>
    </row>
    <row r="8" spans="2:20" ht="15.75" customHeight="1" x14ac:dyDescent="0.25">
      <c r="B8" s="121" t="s">
        <v>11</v>
      </c>
      <c r="C8" s="24" t="s">
        <v>42</v>
      </c>
      <c r="D8" s="101">
        <v>3359665.57</v>
      </c>
      <c r="E8" s="20">
        <f t="shared" si="0"/>
        <v>9.7050772893379447E-2</v>
      </c>
      <c r="F8" s="104">
        <v>3420633.1300000004</v>
      </c>
      <c r="G8" s="48">
        <f t="shared" si="1"/>
        <v>0.10383139412154659</v>
      </c>
      <c r="H8" s="21">
        <f t="shared" si="2"/>
        <v>1.8146913354831481E-2</v>
      </c>
      <c r="I8" s="22">
        <f t="shared" si="3"/>
        <v>6.9866741150185055E-2</v>
      </c>
      <c r="J8" s="74"/>
      <c r="K8" s="75"/>
      <c r="L8" s="76"/>
      <c r="M8" s="74"/>
      <c r="N8" s="79"/>
      <c r="P8" s="76"/>
      <c r="Q8" s="74"/>
      <c r="R8" s="1"/>
      <c r="S8" s="1"/>
      <c r="T8" s="80"/>
    </row>
    <row r="9" spans="2:20" ht="15.75" customHeight="1" x14ac:dyDescent="0.25">
      <c r="B9" s="121" t="s">
        <v>12</v>
      </c>
      <c r="C9" s="24" t="s">
        <v>43</v>
      </c>
      <c r="D9" s="101">
        <v>0</v>
      </c>
      <c r="E9" s="20">
        <f t="shared" si="0"/>
        <v>0</v>
      </c>
      <c r="F9" s="104">
        <v>0</v>
      </c>
      <c r="G9" s="48">
        <f t="shared" si="1"/>
        <v>0</v>
      </c>
      <c r="H9" s="25" t="s">
        <v>1</v>
      </c>
      <c r="I9" s="26" t="s">
        <v>1</v>
      </c>
      <c r="J9" s="74"/>
      <c r="K9" s="75"/>
      <c r="L9" s="76"/>
      <c r="M9" s="74"/>
      <c r="N9" s="79"/>
      <c r="P9" s="76"/>
      <c r="Q9" s="74"/>
      <c r="R9" s="1"/>
      <c r="S9" s="1"/>
      <c r="T9" s="80"/>
    </row>
    <row r="10" spans="2:20" ht="15.75" customHeight="1" x14ac:dyDescent="0.25">
      <c r="B10" s="121" t="s">
        <v>13</v>
      </c>
      <c r="C10" s="24" t="s">
        <v>44</v>
      </c>
      <c r="D10" s="101">
        <v>0</v>
      </c>
      <c r="E10" s="20">
        <f t="shared" si="0"/>
        <v>0</v>
      </c>
      <c r="F10" s="104">
        <v>0</v>
      </c>
      <c r="G10" s="48">
        <f t="shared" si="1"/>
        <v>0</v>
      </c>
      <c r="H10" s="25" t="s">
        <v>1</v>
      </c>
      <c r="I10" s="26" t="s">
        <v>1</v>
      </c>
      <c r="J10" s="74"/>
      <c r="K10" s="75"/>
      <c r="L10" s="76"/>
      <c r="M10" s="74"/>
      <c r="N10" s="79"/>
      <c r="P10" s="76"/>
      <c r="Q10" s="74"/>
      <c r="R10" s="1"/>
      <c r="S10" s="1"/>
      <c r="T10" s="80"/>
    </row>
    <row r="11" spans="2:20" ht="15.75" customHeight="1" x14ac:dyDescent="0.25">
      <c r="B11" s="121" t="s">
        <v>14</v>
      </c>
      <c r="C11" s="24" t="s">
        <v>45</v>
      </c>
      <c r="D11" s="101">
        <v>0</v>
      </c>
      <c r="E11" s="20">
        <f t="shared" si="0"/>
        <v>0</v>
      </c>
      <c r="F11" s="104">
        <v>0</v>
      </c>
      <c r="G11" s="48">
        <f t="shared" si="1"/>
        <v>0</v>
      </c>
      <c r="H11" s="25" t="s">
        <v>1</v>
      </c>
      <c r="I11" s="26" t="s">
        <v>1</v>
      </c>
      <c r="J11" s="74"/>
      <c r="K11" s="75"/>
      <c r="L11" s="76"/>
      <c r="M11" s="74"/>
      <c r="N11" s="79"/>
      <c r="P11" s="76"/>
      <c r="Q11" s="74"/>
      <c r="R11" s="1"/>
      <c r="S11" s="1"/>
      <c r="T11" s="80"/>
    </row>
    <row r="12" spans="2:20" ht="15.75" customHeight="1" x14ac:dyDescent="0.25">
      <c r="B12" s="121" t="s">
        <v>15</v>
      </c>
      <c r="C12" s="24" t="s">
        <v>29</v>
      </c>
      <c r="D12" s="101">
        <v>446477.6399999999</v>
      </c>
      <c r="E12" s="20">
        <f t="shared" si="0"/>
        <v>1.2897414679762909E-2</v>
      </c>
      <c r="F12" s="104">
        <v>889474.9800000001</v>
      </c>
      <c r="G12" s="48">
        <f t="shared" si="1"/>
        <v>2.6999512575508137E-2</v>
      </c>
      <c r="H12" s="21">
        <f t="shared" si="2"/>
        <v>0.99220498477818575</v>
      </c>
      <c r="I12" s="22">
        <f t="shared" si="3"/>
        <v>1.0934050153378851</v>
      </c>
      <c r="J12" s="74"/>
      <c r="K12" s="75"/>
      <c r="L12" s="76"/>
      <c r="M12" s="74"/>
      <c r="N12" s="79"/>
      <c r="P12" s="76"/>
      <c r="Q12" s="74"/>
      <c r="R12" s="1"/>
      <c r="S12" s="1"/>
      <c r="T12" s="80"/>
    </row>
    <row r="13" spans="2:20" ht="15.75" customHeight="1" x14ac:dyDescent="0.25">
      <c r="B13" s="121" t="s">
        <v>16</v>
      </c>
      <c r="C13" s="24" t="s">
        <v>40</v>
      </c>
      <c r="D13" s="101">
        <v>3110738.6300000004</v>
      </c>
      <c r="E13" s="20">
        <f t="shared" si="0"/>
        <v>8.9860011962676498E-2</v>
      </c>
      <c r="F13" s="104">
        <v>2416337.9501000005</v>
      </c>
      <c r="G13" s="48">
        <f t="shared" si="1"/>
        <v>7.3346578978986582E-2</v>
      </c>
      <c r="H13" s="21">
        <f t="shared" si="2"/>
        <v>-0.22322694462440254</v>
      </c>
      <c r="I13" s="22">
        <f t="shared" si="3"/>
        <v>-0.18376842627785089</v>
      </c>
      <c r="J13" s="74"/>
      <c r="K13" s="75"/>
      <c r="L13" s="76"/>
      <c r="M13" s="74"/>
      <c r="N13" s="79"/>
      <c r="P13" s="76"/>
      <c r="Q13" s="74"/>
      <c r="R13" s="1"/>
      <c r="S13" s="1"/>
      <c r="T13" s="80"/>
    </row>
    <row r="14" spans="2:20" ht="15.75" customHeight="1" x14ac:dyDescent="0.25">
      <c r="B14" s="121" t="s">
        <v>17</v>
      </c>
      <c r="C14" s="24" t="s">
        <v>46</v>
      </c>
      <c r="D14" s="101">
        <v>3464166.4199999995</v>
      </c>
      <c r="E14" s="20">
        <f t="shared" si="0"/>
        <v>0.10006949247995874</v>
      </c>
      <c r="F14" s="104">
        <v>1632064.8699999999</v>
      </c>
      <c r="G14" s="48">
        <f t="shared" si="1"/>
        <v>4.9540410885542889E-2</v>
      </c>
      <c r="H14" s="21">
        <f t="shared" si="2"/>
        <v>-0.52887226763199202</v>
      </c>
      <c r="I14" s="22">
        <f t="shared" si="3"/>
        <v>-0.50493992067098248</v>
      </c>
      <c r="J14" s="74"/>
      <c r="K14" s="75"/>
      <c r="L14" s="76"/>
      <c r="M14" s="74"/>
      <c r="N14" s="79"/>
      <c r="P14" s="76"/>
      <c r="Q14" s="74"/>
      <c r="R14" s="1"/>
      <c r="S14" s="1"/>
      <c r="T14" s="80"/>
    </row>
    <row r="15" spans="2:20" ht="15.75" customHeight="1" x14ac:dyDescent="0.25">
      <c r="B15" s="121" t="s">
        <v>18</v>
      </c>
      <c r="C15" s="24" t="s">
        <v>47</v>
      </c>
      <c r="D15" s="101">
        <v>11616176.949999997</v>
      </c>
      <c r="E15" s="20">
        <f t="shared" si="0"/>
        <v>0.33555689623707363</v>
      </c>
      <c r="F15" s="104">
        <v>11976129.310000001</v>
      </c>
      <c r="G15" s="48">
        <f t="shared" si="1"/>
        <v>0.3635286671146799</v>
      </c>
      <c r="H15" s="21">
        <f t="shared" si="2"/>
        <v>3.0987162260816214E-2</v>
      </c>
      <c r="I15" s="22">
        <f t="shared" si="3"/>
        <v>8.3359249031329671E-2</v>
      </c>
      <c r="J15" s="74"/>
      <c r="K15" s="75"/>
      <c r="L15" s="76"/>
      <c r="M15" s="74"/>
      <c r="N15" s="79"/>
      <c r="P15" s="76"/>
      <c r="Q15" s="74"/>
      <c r="R15" s="1"/>
      <c r="S15" s="1"/>
      <c r="T15" s="80"/>
    </row>
    <row r="16" spans="2:20" ht="15.75" customHeight="1" x14ac:dyDescent="0.25">
      <c r="B16" s="121" t="s">
        <v>19</v>
      </c>
      <c r="C16" s="24" t="s">
        <v>48</v>
      </c>
      <c r="D16" s="101">
        <v>2200</v>
      </c>
      <c r="E16" s="20">
        <f t="shared" si="0"/>
        <v>6.3551474370538254E-5</v>
      </c>
      <c r="F16" s="104">
        <v>24747.119999999999</v>
      </c>
      <c r="G16" s="48">
        <f>F16/$F$29</f>
        <v>7.5118490420900748E-4</v>
      </c>
      <c r="H16" s="21">
        <f t="shared" si="2"/>
        <v>10.248690909090909</v>
      </c>
      <c r="I16" s="22">
        <f t="shared" si="3"/>
        <v>10.820101919732148</v>
      </c>
      <c r="J16" s="74"/>
      <c r="K16" s="75"/>
      <c r="L16" s="76"/>
      <c r="M16" s="74"/>
      <c r="N16" s="79"/>
      <c r="P16" s="76"/>
      <c r="Q16" s="74"/>
      <c r="R16" s="1"/>
      <c r="S16" s="1"/>
      <c r="T16" s="80"/>
    </row>
    <row r="17" spans="2:20" ht="15.75" customHeight="1" x14ac:dyDescent="0.25">
      <c r="B17" s="121" t="s">
        <v>20</v>
      </c>
      <c r="C17" s="24" t="s">
        <v>49</v>
      </c>
      <c r="D17" s="101">
        <v>0</v>
      </c>
      <c r="E17" s="20">
        <f t="shared" si="0"/>
        <v>0</v>
      </c>
      <c r="F17" s="104">
        <v>180</v>
      </c>
      <c r="G17" s="48">
        <f t="shared" si="1"/>
        <v>5.4637987271901278E-6</v>
      </c>
      <c r="H17" s="25" t="s">
        <v>1</v>
      </c>
      <c r="I17" s="26" t="s">
        <v>1</v>
      </c>
      <c r="J17" s="74"/>
      <c r="K17" s="75"/>
      <c r="L17" s="76"/>
      <c r="M17" s="74"/>
      <c r="N17" s="79"/>
      <c r="P17" s="76"/>
      <c r="Q17" s="74"/>
      <c r="R17" s="1"/>
      <c r="S17" s="1"/>
      <c r="T17" s="80"/>
    </row>
    <row r="18" spans="2:20" ht="15.75" customHeight="1" x14ac:dyDescent="0.25">
      <c r="B18" s="121" t="s">
        <v>21</v>
      </c>
      <c r="C18" s="24" t="s">
        <v>50</v>
      </c>
      <c r="D18" s="101">
        <v>861861.22000000009</v>
      </c>
      <c r="E18" s="20">
        <f t="shared" si="0"/>
        <v>2.489661419717765E-2</v>
      </c>
      <c r="F18" s="104">
        <v>517898.34</v>
      </c>
      <c r="G18" s="48">
        <f t="shared" si="1"/>
        <v>1.5720512727254891E-2</v>
      </c>
      <c r="H18" s="21">
        <f t="shared" si="2"/>
        <v>-0.39909311617478277</v>
      </c>
      <c r="I18" s="22">
        <f t="shared" si="3"/>
        <v>-0.36856824776450881</v>
      </c>
      <c r="J18" s="74"/>
      <c r="K18" s="75"/>
      <c r="L18" s="76"/>
      <c r="M18" s="74"/>
      <c r="N18" s="79"/>
      <c r="P18" s="76"/>
      <c r="Q18" s="74"/>
      <c r="R18" s="1"/>
      <c r="S18" s="1"/>
      <c r="T18" s="80"/>
    </row>
    <row r="19" spans="2:20" ht="15.75" customHeight="1" x14ac:dyDescent="0.25">
      <c r="B19" s="121" t="s">
        <v>22</v>
      </c>
      <c r="C19" s="24" t="s">
        <v>5</v>
      </c>
      <c r="D19" s="101">
        <v>37088.70000000007</v>
      </c>
      <c r="E19" s="20">
        <f t="shared" si="0"/>
        <v>1.0713825306757211E-3</v>
      </c>
      <c r="F19" s="104">
        <v>43117.70000000007</v>
      </c>
      <c r="G19" s="48">
        <f t="shared" si="1"/>
        <v>1.308813524329812E-3</v>
      </c>
      <c r="H19" s="21">
        <f t="shared" si="2"/>
        <v>0.16255625028647508</v>
      </c>
      <c r="I19" s="22">
        <f t="shared" si="3"/>
        <v>0.22161178370562304</v>
      </c>
      <c r="J19" s="74"/>
      <c r="K19" s="75"/>
      <c r="L19" s="76"/>
      <c r="M19" s="74"/>
      <c r="N19" s="79"/>
      <c r="P19" s="76"/>
      <c r="Q19" s="74"/>
      <c r="R19" s="1"/>
      <c r="S19" s="1"/>
      <c r="T19" s="80"/>
    </row>
    <row r="20" spans="2:20" ht="15.75" customHeight="1" x14ac:dyDescent="0.25">
      <c r="B20" s="121" t="s">
        <v>23</v>
      </c>
      <c r="C20" s="24" t="s">
        <v>51</v>
      </c>
      <c r="D20" s="101">
        <v>66058.399999999994</v>
      </c>
      <c r="E20" s="20">
        <f t="shared" si="0"/>
        <v>1.908231233890347E-3</v>
      </c>
      <c r="F20" s="104">
        <v>72501.109999999986</v>
      </c>
      <c r="G20" s="48">
        <f t="shared" si="1"/>
        <v>2.2007304029881742E-3</v>
      </c>
      <c r="H20" s="21">
        <f t="shared" si="2"/>
        <v>9.7530518450340789E-2</v>
      </c>
      <c r="I20" s="22">
        <f t="shared" si="3"/>
        <v>0.15328287468678711</v>
      </c>
      <c r="J20" s="74"/>
      <c r="K20" s="75"/>
      <c r="L20" s="77"/>
      <c r="M20" s="74"/>
      <c r="N20" s="79"/>
      <c r="P20" s="78"/>
      <c r="Q20" s="74"/>
      <c r="R20" s="1"/>
      <c r="S20" s="1"/>
      <c r="T20" s="80"/>
    </row>
    <row r="21" spans="2:20" ht="15.75" customHeight="1" x14ac:dyDescent="0.25">
      <c r="B21" s="121" t="s">
        <v>24</v>
      </c>
      <c r="C21" s="24" t="s">
        <v>30</v>
      </c>
      <c r="D21" s="101">
        <v>56415.43</v>
      </c>
      <c r="E21" s="20">
        <f t="shared" si="0"/>
        <v>1.6296744335217704E-3</v>
      </c>
      <c r="F21" s="104">
        <v>197974.27000000002</v>
      </c>
      <c r="G21" s="48">
        <f t="shared" si="1"/>
        <v>6.0093975802355268E-3</v>
      </c>
      <c r="H21" s="21">
        <f t="shared" si="2"/>
        <v>2.5092220337592042</v>
      </c>
      <c r="I21" s="22">
        <f t="shared" si="3"/>
        <v>2.6874834977002471</v>
      </c>
      <c r="J21" s="74"/>
      <c r="K21" s="75"/>
      <c r="L21" s="77"/>
      <c r="M21" s="74"/>
      <c r="N21" s="79"/>
      <c r="P21" s="76"/>
      <c r="Q21" s="74"/>
      <c r="R21" s="1"/>
      <c r="S21" s="1"/>
      <c r="T21" s="80"/>
    </row>
    <row r="22" spans="2:20" ht="15.75" customHeight="1" x14ac:dyDescent="0.25">
      <c r="B22" s="121" t="s">
        <v>25</v>
      </c>
      <c r="C22" s="24" t="s">
        <v>52</v>
      </c>
      <c r="D22" s="101">
        <v>152</v>
      </c>
      <c r="E22" s="20">
        <f t="shared" si="0"/>
        <v>4.3908291383280974E-6</v>
      </c>
      <c r="F22" s="104">
        <v>148</v>
      </c>
      <c r="G22" s="48">
        <f t="shared" si="1"/>
        <v>4.4924567312452156E-6</v>
      </c>
      <c r="H22" s="21">
        <f t="shared" si="2"/>
        <v>-2.6315789473684209E-2</v>
      </c>
      <c r="I22" s="22">
        <f t="shared" si="3"/>
        <v>2.3145421904486856E-2</v>
      </c>
      <c r="J22" s="74"/>
      <c r="K22" s="75"/>
      <c r="L22" s="77"/>
      <c r="M22" s="74"/>
      <c r="N22" s="79"/>
      <c r="P22" s="76"/>
      <c r="Q22" s="74"/>
      <c r="R22" s="1"/>
      <c r="S22" s="1"/>
      <c r="T22" s="80"/>
    </row>
    <row r="23" spans="2:20" ht="15.75" customHeight="1" x14ac:dyDescent="0.25">
      <c r="B23" s="121" t="s">
        <v>26</v>
      </c>
      <c r="C23" s="24" t="s">
        <v>53</v>
      </c>
      <c r="D23" s="101">
        <v>5913.96</v>
      </c>
      <c r="E23" s="20">
        <f t="shared" si="0"/>
        <v>1.7083676244017653E-4</v>
      </c>
      <c r="F23" s="104">
        <v>2586.3199999999997</v>
      </c>
      <c r="G23" s="48">
        <f t="shared" si="1"/>
        <v>7.8506288467257605E-5</v>
      </c>
      <c r="H23" s="21">
        <f t="shared" si="2"/>
        <v>-0.56267543236680673</v>
      </c>
      <c r="I23" s="22">
        <f t="shared" si="3"/>
        <v>-0.54046021859756987</v>
      </c>
      <c r="J23" s="74"/>
      <c r="K23" s="75"/>
      <c r="L23" s="77"/>
      <c r="M23" s="74"/>
      <c r="N23" s="79"/>
      <c r="P23" s="76"/>
      <c r="Q23" s="74"/>
      <c r="R23" s="1"/>
      <c r="S23" s="1"/>
      <c r="T23" s="80"/>
    </row>
    <row r="24" spans="2:20" ht="15.75" customHeight="1" x14ac:dyDescent="0.25">
      <c r="B24" s="122"/>
      <c r="C24" s="28" t="s">
        <v>31</v>
      </c>
      <c r="D24" s="57">
        <f>SUM(D6:D23)</f>
        <v>26994034.095999993</v>
      </c>
      <c r="E24" s="29">
        <f>SUM(E6:E23)</f>
        <v>0.77977757545880899</v>
      </c>
      <c r="F24" s="105">
        <f>SUM(F6:F23)</f>
        <v>25484280.869900003</v>
      </c>
      <c r="G24" s="29">
        <f>SUM(G6:G23)</f>
        <v>0.77356100766841884</v>
      </c>
      <c r="H24" s="30">
        <f>(F24-D24)/D24</f>
        <v>-5.5929144222415697E-2</v>
      </c>
      <c r="I24" s="31">
        <f>(G24-E24)/E24</f>
        <v>-7.9722320646787217E-3</v>
      </c>
      <c r="K24" s="51"/>
      <c r="L24" s="54"/>
      <c r="M24" s="54"/>
      <c r="N24" s="50"/>
      <c r="O24" s="50"/>
      <c r="P24" s="50"/>
    </row>
    <row r="25" spans="2:20" ht="15.75" customHeight="1" x14ac:dyDescent="0.25">
      <c r="B25" s="121">
        <v>19</v>
      </c>
      <c r="C25" s="23" t="s">
        <v>6</v>
      </c>
      <c r="D25" s="102">
        <v>7083304.3209999921</v>
      </c>
      <c r="E25" s="20">
        <f>D25/$D$29</f>
        <v>0.20461565137034265</v>
      </c>
      <c r="F25" s="104">
        <v>6956969.0479999911</v>
      </c>
      <c r="G25" s="48">
        <f>F25/$F$29</f>
        <v>0.21117488127535258</v>
      </c>
      <c r="H25" s="21">
        <f>(F25-D25)/D25</f>
        <v>-1.7835641005208919E-2</v>
      </c>
      <c r="I25" s="22">
        <f>(G25-E25)/E25</f>
        <v>3.2056344962282948E-2</v>
      </c>
      <c r="K25" s="51"/>
      <c r="L25" s="54"/>
      <c r="M25" s="3"/>
      <c r="R25" s="3"/>
    </row>
    <row r="26" spans="2:20" ht="15.75" customHeight="1" x14ac:dyDescent="0.25">
      <c r="B26" s="18"/>
      <c r="C26" s="23" t="s">
        <v>54</v>
      </c>
      <c r="D26" s="102">
        <v>540269.14900000801</v>
      </c>
      <c r="E26" s="20">
        <f t="shared" ref="E26:E27" si="4">D26/$D$29</f>
        <v>1.5606773170848418E-2</v>
      </c>
      <c r="F26" s="104">
        <v>502862.59200000676</v>
      </c>
      <c r="G26" s="48">
        <f t="shared" ref="G26:G27" si="5">F26/$F$29</f>
        <v>1.5264111056228696E-2</v>
      </c>
      <c r="H26" s="21">
        <f>(F26-D26)/D26</f>
        <v>-6.9236892517808193E-2</v>
      </c>
      <c r="I26" s="22">
        <f t="shared" ref="I26" si="6">(G26-E26)/E26</f>
        <v>-2.195598736962321E-2</v>
      </c>
      <c r="K26" s="51"/>
      <c r="L26" s="50"/>
      <c r="M26" s="3"/>
      <c r="N26" s="3"/>
      <c r="R26" s="3"/>
      <c r="S26" s="3"/>
    </row>
    <row r="27" spans="2:20" ht="15.75" customHeight="1" x14ac:dyDescent="0.25">
      <c r="B27" s="18"/>
      <c r="C27" s="109" t="s">
        <v>7</v>
      </c>
      <c r="D27" s="102">
        <v>0</v>
      </c>
      <c r="E27" s="20">
        <f t="shared" si="4"/>
        <v>0</v>
      </c>
      <c r="F27" s="104">
        <v>0</v>
      </c>
      <c r="G27" s="48">
        <f t="shared" si="5"/>
        <v>0</v>
      </c>
      <c r="H27" s="25" t="s">
        <v>1</v>
      </c>
      <c r="I27" s="26" t="s">
        <v>1</v>
      </c>
      <c r="K27" s="51"/>
      <c r="L27" s="50"/>
      <c r="M27" s="3"/>
      <c r="R27" s="3"/>
    </row>
    <row r="28" spans="2:20" ht="15.75" customHeight="1" x14ac:dyDescent="0.25">
      <c r="B28" s="27"/>
      <c r="C28" s="28" t="s">
        <v>32</v>
      </c>
      <c r="D28" s="103">
        <f>SUM(D25:D27)</f>
        <v>7623573.4699999997</v>
      </c>
      <c r="E28" s="29">
        <f>E25+E26+E27</f>
        <v>0.22022242454119106</v>
      </c>
      <c r="F28" s="106">
        <f>SUM(F25:F27)</f>
        <v>7459831.6399999978</v>
      </c>
      <c r="G28" s="32">
        <f>SUM(G25:G27)</f>
        <v>0.22643899233158127</v>
      </c>
      <c r="H28" s="33">
        <f t="shared" ref="H28" si="7">(F28-D28)/D28</f>
        <v>-2.1478356658377155E-2</v>
      </c>
      <c r="I28" s="34">
        <f t="shared" ref="I28" si="8">(G28-E28)/E28</f>
        <v>2.8228586636178089E-2</v>
      </c>
      <c r="K28" s="49"/>
      <c r="L28" s="17"/>
      <c r="M28" s="17"/>
      <c r="R28" s="17"/>
    </row>
    <row r="29" spans="2:20" ht="16.5" customHeight="1" thickBot="1" x14ac:dyDescent="0.3">
      <c r="B29" s="35"/>
      <c r="C29" s="36" t="s">
        <v>33</v>
      </c>
      <c r="D29" s="82">
        <f>SUM(D24:D27)</f>
        <v>34617607.566</v>
      </c>
      <c r="E29" s="53">
        <f>E24+E28</f>
        <v>1</v>
      </c>
      <c r="F29" s="83">
        <f>SUM(F24:F27)</f>
        <v>32944112.509900004</v>
      </c>
      <c r="G29" s="53">
        <f>G24+G28</f>
        <v>1</v>
      </c>
      <c r="H29" s="37">
        <f t="shared" ref="H29" si="9">(F29-D29)/D29</f>
        <v>-4.8342308257709708E-2</v>
      </c>
      <c r="I29" s="38">
        <f t="shared" ref="I29" si="10">(G29-E29)/E29</f>
        <v>0</v>
      </c>
      <c r="K29" s="50"/>
    </row>
    <row r="30" spans="2:20" ht="15.75" x14ac:dyDescent="0.25">
      <c r="B30" s="10"/>
      <c r="C30" s="11"/>
      <c r="D30" s="6"/>
      <c r="E30" s="12"/>
      <c r="F30" s="6"/>
      <c r="G30" s="12"/>
      <c r="H30" s="13"/>
    </row>
    <row r="31" spans="2:20" ht="15.75" x14ac:dyDescent="0.25">
      <c r="B31" s="111" t="s">
        <v>35</v>
      </c>
      <c r="C31" s="42"/>
      <c r="D31" s="6"/>
      <c r="E31" s="12"/>
      <c r="F31" s="43"/>
      <c r="G31" s="12"/>
      <c r="H31" s="13"/>
    </row>
    <row r="32" spans="2:20" ht="15.75" customHeight="1" x14ac:dyDescent="0.2">
      <c r="B32" s="114"/>
      <c r="F32" s="43"/>
    </row>
    <row r="33" spans="2:9" ht="15.75" customHeight="1" x14ac:dyDescent="0.2">
      <c r="B33" s="110" t="s">
        <v>36</v>
      </c>
      <c r="F33" s="44"/>
    </row>
    <row r="34" spans="2:9" ht="15.75" customHeight="1" x14ac:dyDescent="0.25">
      <c r="B34" s="46"/>
      <c r="C34" s="51"/>
      <c r="F34" s="45"/>
    </row>
    <row r="35" spans="2:9" ht="16.5" x14ac:dyDescent="0.3">
      <c r="B35" s="46"/>
      <c r="C35" s="63"/>
      <c r="D35" s="64"/>
      <c r="E35" s="64"/>
      <c r="F35" s="65"/>
      <c r="G35" s="66"/>
      <c r="H35" s="67"/>
      <c r="I35" s="66"/>
    </row>
    <row r="36" spans="2:9" ht="16.5" x14ac:dyDescent="0.3">
      <c r="C36" s="68"/>
      <c r="D36" s="64"/>
      <c r="E36" s="64"/>
      <c r="F36" s="65"/>
      <c r="G36" s="66"/>
      <c r="H36" s="67"/>
      <c r="I36" s="69"/>
    </row>
    <row r="37" spans="2:9" ht="16.5" x14ac:dyDescent="0.3">
      <c r="C37" s="68"/>
      <c r="D37" s="64"/>
      <c r="E37" s="64"/>
      <c r="F37" s="65"/>
      <c r="G37" s="66"/>
      <c r="H37" s="67"/>
      <c r="I37" s="67"/>
    </row>
    <row r="38" spans="2:9" ht="16.5" x14ac:dyDescent="0.3">
      <c r="C38" s="68"/>
      <c r="D38" s="64"/>
      <c r="E38" s="64"/>
      <c r="F38" s="65"/>
      <c r="G38" s="66"/>
      <c r="H38" s="67"/>
      <c r="I38" s="67"/>
    </row>
    <row r="39" spans="2:9" ht="16.5" x14ac:dyDescent="0.3">
      <c r="C39" s="68"/>
      <c r="D39" s="64"/>
      <c r="E39" s="64"/>
      <c r="F39" s="65"/>
      <c r="G39" s="66"/>
      <c r="H39" s="66"/>
      <c r="I39" s="70"/>
    </row>
    <row r="40" spans="2:9" ht="16.5" x14ac:dyDescent="0.3">
      <c r="C40" s="68"/>
      <c r="D40" s="64"/>
      <c r="E40" s="64"/>
      <c r="F40" s="65"/>
      <c r="G40" s="66"/>
      <c r="H40" s="66"/>
      <c r="I40" s="66"/>
    </row>
    <row r="41" spans="2:9" ht="16.5" x14ac:dyDescent="0.3">
      <c r="C41" s="68"/>
      <c r="D41" s="64"/>
      <c r="E41" s="64"/>
      <c r="F41" s="65"/>
      <c r="G41" s="66"/>
      <c r="H41" s="67"/>
      <c r="I41" s="66"/>
    </row>
    <row r="42" spans="2:9" ht="16.5" x14ac:dyDescent="0.3">
      <c r="C42" s="68"/>
      <c r="D42" s="64"/>
      <c r="E42" s="64"/>
      <c r="F42" s="65"/>
      <c r="G42" s="66"/>
      <c r="H42" s="67"/>
      <c r="I42" s="69"/>
    </row>
    <row r="43" spans="2:9" ht="16.5" x14ac:dyDescent="0.3">
      <c r="C43" s="68"/>
      <c r="D43" s="64"/>
      <c r="E43" s="64"/>
      <c r="F43" s="65"/>
      <c r="G43" s="66"/>
      <c r="H43" s="67"/>
      <c r="I43" s="71"/>
    </row>
    <row r="44" spans="2:9" ht="16.5" x14ac:dyDescent="0.3">
      <c r="C44" s="68"/>
      <c r="D44" s="64"/>
      <c r="E44" s="64"/>
      <c r="F44" s="65"/>
      <c r="G44" s="66"/>
      <c r="H44" s="67"/>
      <c r="I44" s="71"/>
    </row>
    <row r="45" spans="2:9" ht="16.5" x14ac:dyDescent="0.3">
      <c r="C45" s="68"/>
      <c r="D45" s="64"/>
      <c r="E45" s="64"/>
      <c r="F45" s="65"/>
      <c r="G45" s="66"/>
      <c r="H45" s="66"/>
      <c r="I45" s="70"/>
    </row>
    <row r="46" spans="2:9" ht="16.5" x14ac:dyDescent="0.3">
      <c r="C46" s="68"/>
      <c r="D46" s="64"/>
      <c r="E46" s="64"/>
      <c r="F46" s="65"/>
      <c r="G46" s="66"/>
      <c r="H46" s="66"/>
      <c r="I46" s="66"/>
    </row>
    <row r="47" spans="2:9" ht="16.5" x14ac:dyDescent="0.3">
      <c r="C47" s="68"/>
      <c r="D47" s="64"/>
      <c r="E47" s="64"/>
      <c r="F47" s="65"/>
      <c r="G47" s="66"/>
      <c r="H47" s="66"/>
      <c r="I47" s="66"/>
    </row>
    <row r="48" spans="2:9" ht="16.5" x14ac:dyDescent="0.3">
      <c r="C48" s="68"/>
      <c r="D48" s="64"/>
      <c r="E48" s="64"/>
      <c r="F48" s="65"/>
      <c r="G48" s="66"/>
      <c r="H48" s="66"/>
      <c r="I48" s="66"/>
    </row>
    <row r="49" spans="3:9" ht="16.5" x14ac:dyDescent="0.3">
      <c r="C49" s="68"/>
      <c r="D49" s="64"/>
      <c r="E49" s="64"/>
      <c r="F49" s="65"/>
      <c r="G49" s="66"/>
      <c r="H49" s="66"/>
      <c r="I49" s="66"/>
    </row>
    <row r="50" spans="3:9" ht="16.5" x14ac:dyDescent="0.3">
      <c r="C50" s="68"/>
      <c r="D50" s="64"/>
      <c r="E50" s="64"/>
      <c r="F50" s="65"/>
      <c r="G50" s="66"/>
      <c r="H50" s="66"/>
      <c r="I50" s="66"/>
    </row>
    <row r="51" spans="3:9" ht="16.5" x14ac:dyDescent="0.3">
      <c r="C51" s="68"/>
      <c r="D51" s="64"/>
      <c r="E51" s="64"/>
      <c r="F51" s="65"/>
      <c r="G51" s="66"/>
      <c r="H51" s="66"/>
      <c r="I51" s="66"/>
    </row>
    <row r="52" spans="3:9" ht="16.5" x14ac:dyDescent="0.3">
      <c r="C52" s="68"/>
      <c r="D52" s="64"/>
      <c r="E52" s="64"/>
      <c r="F52" s="65"/>
      <c r="G52" s="66"/>
      <c r="H52" s="66"/>
      <c r="I52" s="66"/>
    </row>
    <row r="53" spans="3:9" ht="15.75" x14ac:dyDescent="0.25">
      <c r="C53" s="66"/>
      <c r="D53" s="69"/>
      <c r="E53" s="69"/>
      <c r="F53" s="69"/>
      <c r="G53" s="66"/>
      <c r="H53" s="66"/>
      <c r="I53" s="66"/>
    </row>
  </sheetData>
  <mergeCells count="8">
    <mergeCell ref="I4:I5"/>
    <mergeCell ref="B2:I2"/>
    <mergeCell ref="C4:C5"/>
    <mergeCell ref="D4:D5"/>
    <mergeCell ref="E4:E5"/>
    <mergeCell ref="F4:F5"/>
    <mergeCell ref="G4:G5"/>
    <mergeCell ref="H4:H5"/>
  </mergeCells>
  <pageMargins left="0.39370078740157483" right="0.39370078740157483" top="0.39370078740157483" bottom="0.39370078740157483" header="0.19685039370078741" footer="0.19685039370078741"/>
  <pageSetup paperSize="9" orientation="landscape" verticalDpi="0" r:id="rId1"/>
  <headerFooter>
    <oddHeader>&amp;LAgencija za osiguranje u BiH&amp;CStatistika tržišta osiguranja&amp;RMjesečno izvješće</oddHeader>
    <oddFooter>&amp;CU izvješće su uključeni podatci zaključno s 31.01.2016. godine.</oddFooter>
  </headerFooter>
  <ignoredErrors>
    <ignoredError sqref="B6:B23" numberStoredAsText="1"/>
    <ignoredError sqref="E24:I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3" t="s">
        <v>39</v>
      </c>
      <c r="C2" s="124"/>
      <c r="D2" s="124"/>
      <c r="E2" s="124"/>
      <c r="F2" s="124"/>
      <c r="G2" s="124"/>
      <c r="H2" s="124"/>
      <c r="I2" s="125"/>
    </row>
    <row r="3" spans="2:9" ht="16.5" thickBot="1" x14ac:dyDescent="0.3">
      <c r="B3" s="2"/>
      <c r="C3" s="3"/>
    </row>
    <row r="4" spans="2:9" ht="15.75" customHeight="1" x14ac:dyDescent="0.25">
      <c r="B4" s="150"/>
      <c r="C4" s="134" t="s">
        <v>2</v>
      </c>
      <c r="D4" s="152" t="s">
        <v>27</v>
      </c>
      <c r="E4" s="134" t="s">
        <v>3</v>
      </c>
      <c r="F4" s="152" t="s">
        <v>28</v>
      </c>
      <c r="G4" s="134" t="s">
        <v>3</v>
      </c>
      <c r="H4" s="148" t="s">
        <v>8</v>
      </c>
      <c r="I4" s="130" t="s">
        <v>34</v>
      </c>
    </row>
    <row r="5" spans="2:9" x14ac:dyDescent="0.25">
      <c r="B5" s="151"/>
      <c r="C5" s="135"/>
      <c r="D5" s="153"/>
      <c r="E5" s="147" t="s">
        <v>0</v>
      </c>
      <c r="F5" s="153"/>
      <c r="G5" s="147" t="s">
        <v>0</v>
      </c>
      <c r="H5" s="149"/>
      <c r="I5" s="131"/>
    </row>
    <row r="6" spans="2:9" x14ac:dyDescent="0.25">
      <c r="B6" s="121" t="s">
        <v>9</v>
      </c>
      <c r="C6" s="115" t="s">
        <v>41</v>
      </c>
      <c r="D6" s="107">
        <v>806904.32000000007</v>
      </c>
      <c r="E6" s="58">
        <f t="shared" ref="E6:E23" si="0">D6/$D$29</f>
        <v>6.6587185588457345E-2</v>
      </c>
      <c r="F6" s="107">
        <v>785223.53999999992</v>
      </c>
      <c r="G6" s="20">
        <f t="shared" ref="G6:G27" si="1">F6/$F$29</f>
        <v>6.1033452305226832E-2</v>
      </c>
      <c r="H6" s="21">
        <f>(F6-D6)/D6</f>
        <v>-2.6869084056955032E-2</v>
      </c>
      <c r="I6" s="22">
        <f>(G6-E6)/E6</f>
        <v>-8.3405436558850951E-2</v>
      </c>
    </row>
    <row r="7" spans="2:9" x14ac:dyDescent="0.25">
      <c r="B7" s="121" t="s">
        <v>10</v>
      </c>
      <c r="C7" s="115" t="s">
        <v>4</v>
      </c>
      <c r="D7" s="107">
        <v>110385.33999999998</v>
      </c>
      <c r="E7" s="58">
        <f t="shared" si="0"/>
        <v>9.109195401042049E-3</v>
      </c>
      <c r="F7" s="107">
        <v>120461.61</v>
      </c>
      <c r="G7" s="20">
        <f t="shared" si="1"/>
        <v>9.3631781957859237E-3</v>
      </c>
      <c r="H7" s="21">
        <f t="shared" ref="H7:H21" si="2">(F7-D7)/D7</f>
        <v>9.1282683008450397E-2</v>
      </c>
      <c r="I7" s="22">
        <f t="shared" ref="I7:I23" si="3">(G7-E7)/E7</f>
        <v>2.7882022896865321E-2</v>
      </c>
    </row>
    <row r="8" spans="2:9" x14ac:dyDescent="0.25">
      <c r="B8" s="121" t="s">
        <v>11</v>
      </c>
      <c r="C8" s="116" t="s">
        <v>42</v>
      </c>
      <c r="D8" s="107">
        <v>533764.65</v>
      </c>
      <c r="E8" s="58">
        <f t="shared" si="0"/>
        <v>4.4047212202443002E-2</v>
      </c>
      <c r="F8" s="107">
        <v>613589.0199999999</v>
      </c>
      <c r="G8" s="20">
        <f t="shared" si="1"/>
        <v>4.7692732425190502E-2</v>
      </c>
      <c r="H8" s="21">
        <f t="shared" si="2"/>
        <v>0.14954975006306595</v>
      </c>
      <c r="I8" s="22">
        <f t="shared" si="3"/>
        <v>8.2763926261496923E-2</v>
      </c>
    </row>
    <row r="9" spans="2:9" x14ac:dyDescent="0.25">
      <c r="B9" s="121" t="s">
        <v>12</v>
      </c>
      <c r="C9" s="116" t="s">
        <v>43</v>
      </c>
      <c r="D9" s="107">
        <v>0</v>
      </c>
      <c r="E9" s="58">
        <f t="shared" si="0"/>
        <v>0</v>
      </c>
      <c r="F9" s="107">
        <v>0</v>
      </c>
      <c r="G9" s="20">
        <f t="shared" si="1"/>
        <v>0</v>
      </c>
      <c r="H9" s="25" t="s">
        <v>1</v>
      </c>
      <c r="I9" s="26" t="s">
        <v>1</v>
      </c>
    </row>
    <row r="10" spans="2:9" x14ac:dyDescent="0.25">
      <c r="B10" s="121" t="s">
        <v>13</v>
      </c>
      <c r="C10" s="116" t="s">
        <v>44</v>
      </c>
      <c r="D10" s="107">
        <v>0</v>
      </c>
      <c r="E10" s="58">
        <f t="shared" si="0"/>
        <v>0</v>
      </c>
      <c r="F10" s="107">
        <v>0</v>
      </c>
      <c r="G10" s="20">
        <f t="shared" si="1"/>
        <v>0</v>
      </c>
      <c r="H10" s="25" t="s">
        <v>1</v>
      </c>
      <c r="I10" s="26" t="s">
        <v>1</v>
      </c>
    </row>
    <row r="11" spans="2:9" x14ac:dyDescent="0.25">
      <c r="B11" s="121" t="s">
        <v>14</v>
      </c>
      <c r="C11" s="116" t="s">
        <v>45</v>
      </c>
      <c r="D11" s="107">
        <v>0</v>
      </c>
      <c r="E11" s="58">
        <f t="shared" si="0"/>
        <v>0</v>
      </c>
      <c r="F11" s="107">
        <v>0</v>
      </c>
      <c r="G11" s="20">
        <f t="shared" si="1"/>
        <v>0</v>
      </c>
      <c r="H11" s="25" t="s">
        <v>1</v>
      </c>
      <c r="I11" s="26" t="s">
        <v>1</v>
      </c>
    </row>
    <row r="12" spans="2:9" x14ac:dyDescent="0.25">
      <c r="B12" s="121" t="s">
        <v>15</v>
      </c>
      <c r="C12" s="116" t="s">
        <v>29</v>
      </c>
      <c r="D12" s="107">
        <v>256849.88000000003</v>
      </c>
      <c r="E12" s="58">
        <f t="shared" si="0"/>
        <v>2.1195710822236022E-2</v>
      </c>
      <c r="F12" s="107">
        <v>295053.51999999996</v>
      </c>
      <c r="G12" s="20">
        <f t="shared" si="1"/>
        <v>2.2933768567877232E-2</v>
      </c>
      <c r="H12" s="21">
        <f t="shared" si="2"/>
        <v>0.14873917791980251</v>
      </c>
      <c r="I12" s="22">
        <f t="shared" si="3"/>
        <v>8.2000446232633348E-2</v>
      </c>
    </row>
    <row r="13" spans="2:9" x14ac:dyDescent="0.25">
      <c r="B13" s="121" t="s">
        <v>16</v>
      </c>
      <c r="C13" s="116" t="s">
        <v>40</v>
      </c>
      <c r="D13" s="107">
        <v>612928.59999999986</v>
      </c>
      <c r="E13" s="58">
        <f t="shared" si="0"/>
        <v>5.0579962740406846E-2</v>
      </c>
      <c r="F13" s="107">
        <v>769985.3899999999</v>
      </c>
      <c r="G13" s="20">
        <f t="shared" si="1"/>
        <v>5.9849029202927971E-2</v>
      </c>
      <c r="H13" s="21">
        <f t="shared" si="2"/>
        <v>0.25623994377159115</v>
      </c>
      <c r="I13" s="22">
        <f t="shared" si="3"/>
        <v>0.18325569969462116</v>
      </c>
    </row>
    <row r="14" spans="2:9" x14ac:dyDescent="0.25">
      <c r="B14" s="121" t="s">
        <v>17</v>
      </c>
      <c r="C14" s="116" t="s">
        <v>46</v>
      </c>
      <c r="D14" s="107">
        <v>2770608.43</v>
      </c>
      <c r="E14" s="58">
        <f t="shared" si="0"/>
        <v>0.22863555585048104</v>
      </c>
      <c r="F14" s="107">
        <v>2395212.2000000002</v>
      </c>
      <c r="G14" s="20">
        <f t="shared" si="1"/>
        <v>0.18617382455141049</v>
      </c>
      <c r="H14" s="21">
        <f t="shared" si="2"/>
        <v>-0.13549234382427688</v>
      </c>
      <c r="I14" s="22">
        <f t="shared" si="3"/>
        <v>-0.18571796998555601</v>
      </c>
    </row>
    <row r="15" spans="2:9" x14ac:dyDescent="0.25">
      <c r="B15" s="121" t="s">
        <v>18</v>
      </c>
      <c r="C15" s="116" t="s">
        <v>47</v>
      </c>
      <c r="D15" s="107">
        <v>6001542.8400000017</v>
      </c>
      <c r="E15" s="58">
        <f t="shared" si="0"/>
        <v>0.49525803369618521</v>
      </c>
      <c r="F15" s="107">
        <v>6645956.2899999991</v>
      </c>
      <c r="G15" s="20">
        <f t="shared" si="1"/>
        <v>0.51657347950666033</v>
      </c>
      <c r="H15" s="21">
        <f t="shared" si="2"/>
        <v>0.10737463135395985</v>
      </c>
      <c r="I15" s="22">
        <f t="shared" si="3"/>
        <v>4.3039071272392579E-2</v>
      </c>
    </row>
    <row r="16" spans="2:9" x14ac:dyDescent="0.25">
      <c r="B16" s="121" t="s">
        <v>19</v>
      </c>
      <c r="C16" s="116" t="s">
        <v>48</v>
      </c>
      <c r="D16" s="107">
        <v>1136.33</v>
      </c>
      <c r="E16" s="58">
        <f t="shared" si="0"/>
        <v>9.3771981044458554E-5</v>
      </c>
      <c r="F16" s="107">
        <v>1388.8</v>
      </c>
      <c r="G16" s="20">
        <f t="shared" si="1"/>
        <v>1.0794793360563162E-4</v>
      </c>
      <c r="H16" s="21">
        <f t="shared" si="2"/>
        <v>0.22218017653322542</v>
      </c>
      <c r="I16" s="22">
        <f t="shared" si="3"/>
        <v>0.15117471555231468</v>
      </c>
    </row>
    <row r="17" spans="2:18" x14ac:dyDescent="0.25">
      <c r="B17" s="121" t="s">
        <v>20</v>
      </c>
      <c r="C17" s="116" t="s">
        <v>49</v>
      </c>
      <c r="D17" s="107">
        <v>0</v>
      </c>
      <c r="E17" s="58">
        <f t="shared" si="0"/>
        <v>0</v>
      </c>
      <c r="F17" s="107">
        <v>0</v>
      </c>
      <c r="G17" s="20">
        <f t="shared" si="1"/>
        <v>0</v>
      </c>
      <c r="H17" s="25" t="s">
        <v>1</v>
      </c>
      <c r="I17" s="26" t="s">
        <v>1</v>
      </c>
    </row>
    <row r="18" spans="2:18" x14ac:dyDescent="0.25">
      <c r="B18" s="121" t="s">
        <v>21</v>
      </c>
      <c r="C18" s="116" t="s">
        <v>50</v>
      </c>
      <c r="D18" s="107">
        <v>111968.55</v>
      </c>
      <c r="E18" s="58">
        <f t="shared" si="0"/>
        <v>9.2398447177980958E-3</v>
      </c>
      <c r="F18" s="107">
        <v>140421.24</v>
      </c>
      <c r="G18" s="20">
        <f t="shared" si="1"/>
        <v>1.0914590072249758E-2</v>
      </c>
      <c r="H18" s="21">
        <f t="shared" si="2"/>
        <v>0.25411323090278465</v>
      </c>
      <c r="I18" s="22">
        <f t="shared" si="3"/>
        <v>0.18125254326251961</v>
      </c>
    </row>
    <row r="19" spans="2:18" x14ac:dyDescent="0.25">
      <c r="B19" s="121" t="s">
        <v>22</v>
      </c>
      <c r="C19" s="116" t="s">
        <v>5</v>
      </c>
      <c r="D19" s="107">
        <v>0</v>
      </c>
      <c r="E19" s="58">
        <f t="shared" si="0"/>
        <v>0</v>
      </c>
      <c r="F19" s="107">
        <v>0</v>
      </c>
      <c r="G19" s="20">
        <f t="shared" si="1"/>
        <v>0</v>
      </c>
      <c r="H19" s="25" t="s">
        <v>1</v>
      </c>
      <c r="I19" s="26" t="s">
        <v>1</v>
      </c>
    </row>
    <row r="20" spans="2:18" x14ac:dyDescent="0.25">
      <c r="B20" s="121" t="s">
        <v>23</v>
      </c>
      <c r="C20" s="116" t="s">
        <v>51</v>
      </c>
      <c r="D20" s="107">
        <v>324</v>
      </c>
      <c r="E20" s="58">
        <f t="shared" si="0"/>
        <v>2.6737058652332135E-5</v>
      </c>
      <c r="F20" s="107">
        <v>648</v>
      </c>
      <c r="G20" s="20">
        <f t="shared" si="1"/>
        <v>5.0367411417374202E-5</v>
      </c>
      <c r="H20" s="25" t="s">
        <v>1</v>
      </c>
      <c r="I20" s="26" t="s">
        <v>1</v>
      </c>
    </row>
    <row r="21" spans="2:18" x14ac:dyDescent="0.25">
      <c r="B21" s="121" t="s">
        <v>24</v>
      </c>
      <c r="C21" s="116" t="s">
        <v>30</v>
      </c>
      <c r="D21" s="107">
        <v>6027.18</v>
      </c>
      <c r="E21" s="58">
        <f t="shared" si="0"/>
        <v>4.9737365792642966E-4</v>
      </c>
      <c r="F21" s="107">
        <v>1785.54</v>
      </c>
      <c r="G21" s="20">
        <f t="shared" si="1"/>
        <v>1.3878553670089249E-4</v>
      </c>
      <c r="H21" s="21">
        <f t="shared" si="2"/>
        <v>-0.70375200342448707</v>
      </c>
      <c r="I21" s="22">
        <f t="shared" si="3"/>
        <v>-0.72096323460415079</v>
      </c>
    </row>
    <row r="22" spans="2:18" x14ac:dyDescent="0.25">
      <c r="B22" s="121" t="s">
        <v>25</v>
      </c>
      <c r="C22" s="116" t="s">
        <v>52</v>
      </c>
      <c r="D22" s="107">
        <v>0</v>
      </c>
      <c r="E22" s="58">
        <f t="shared" si="0"/>
        <v>0</v>
      </c>
      <c r="F22" s="107">
        <v>0</v>
      </c>
      <c r="G22" s="20">
        <f t="shared" si="1"/>
        <v>0</v>
      </c>
      <c r="H22" s="25" t="s">
        <v>1</v>
      </c>
      <c r="I22" s="26" t="s">
        <v>1</v>
      </c>
    </row>
    <row r="23" spans="2:18" x14ac:dyDescent="0.25">
      <c r="B23" s="121" t="s">
        <v>26</v>
      </c>
      <c r="C23" s="116" t="s">
        <v>53</v>
      </c>
      <c r="D23" s="107">
        <v>180</v>
      </c>
      <c r="E23" s="58">
        <f t="shared" si="0"/>
        <v>1.4853921473517853E-5</v>
      </c>
      <c r="F23" s="107">
        <v>270.89999999999998</v>
      </c>
      <c r="G23" s="20">
        <f t="shared" si="1"/>
        <v>2.1056376161985603E-5</v>
      </c>
      <c r="H23" s="21">
        <f>(F23-D23)/D23</f>
        <v>0.50499999999999989</v>
      </c>
      <c r="I23" s="22">
        <f t="shared" si="3"/>
        <v>0.41756344945849666</v>
      </c>
    </row>
    <row r="24" spans="2:18" s="3" customFormat="1" x14ac:dyDescent="0.25">
      <c r="B24" s="122"/>
      <c r="C24" s="117" t="s">
        <v>31</v>
      </c>
      <c r="D24" s="108">
        <f>SUM(D6:D23)</f>
        <v>11212620.120000003</v>
      </c>
      <c r="E24" s="59">
        <f>SUM(E6:E23)</f>
        <v>0.9252854376381463</v>
      </c>
      <c r="F24" s="108">
        <f>SUM(F6:F23)</f>
        <v>11769996.050000001</v>
      </c>
      <c r="G24" s="29">
        <f>SUM(G6:G23)</f>
        <v>0.91485221208521483</v>
      </c>
      <c r="H24" s="33">
        <f t="shared" ref="H24:H29" si="4">(F24-D24)/D24</f>
        <v>4.9709695328552496E-2</v>
      </c>
      <c r="I24" s="34">
        <f t="shared" ref="I24:I29" si="5">(G24-E24)/E24</f>
        <v>-1.1275683295700603E-2</v>
      </c>
    </row>
    <row r="25" spans="2:18" ht="15.75" customHeight="1" x14ac:dyDescent="0.25">
      <c r="B25" s="121">
        <v>19</v>
      </c>
      <c r="C25" s="115" t="s">
        <v>6</v>
      </c>
      <c r="D25" s="107">
        <v>792771.17999999993</v>
      </c>
      <c r="E25" s="58">
        <f>D25/$D$29</f>
        <v>6.5420893634378252E-2</v>
      </c>
      <c r="F25" s="107">
        <v>971966.35</v>
      </c>
      <c r="G25" s="20">
        <f t="shared" si="1"/>
        <v>7.5548501596131995E-2</v>
      </c>
      <c r="H25" s="21">
        <f>(F25-D25)/D25</f>
        <v>0.22603643336277696</v>
      </c>
      <c r="I25" s="22">
        <f t="shared" si="5"/>
        <v>0.15480693397975462</v>
      </c>
    </row>
    <row r="26" spans="2:18" x14ac:dyDescent="0.25">
      <c r="B26" s="18"/>
      <c r="C26" s="115" t="s">
        <v>54</v>
      </c>
      <c r="D26" s="107">
        <v>112620.79000000001</v>
      </c>
      <c r="E26" s="58">
        <f>D26/$D$29</f>
        <v>9.2936687274752482E-3</v>
      </c>
      <c r="F26" s="107">
        <v>106934.56999999999</v>
      </c>
      <c r="G26" s="20">
        <f t="shared" si="1"/>
        <v>8.3117553733487674E-3</v>
      </c>
      <c r="H26" s="21">
        <f>(F26-D26)/D26</f>
        <v>-5.048996726092949E-2</v>
      </c>
      <c r="I26" s="22">
        <f t="shared" si="5"/>
        <v>-0.10565400843518456</v>
      </c>
    </row>
    <row r="27" spans="2:18" customFormat="1" ht="15.75" customHeight="1" x14ac:dyDescent="0.25">
      <c r="B27" s="18"/>
      <c r="C27" s="109" t="s">
        <v>7</v>
      </c>
      <c r="D27" s="102">
        <v>0</v>
      </c>
      <c r="E27" s="20">
        <f t="shared" ref="E27" si="6">D27/$D$29</f>
        <v>0</v>
      </c>
      <c r="F27" s="101">
        <v>16564.68</v>
      </c>
      <c r="G27" s="48">
        <f t="shared" si="1"/>
        <v>1.287530945304244E-3</v>
      </c>
      <c r="H27" s="25" t="s">
        <v>1</v>
      </c>
      <c r="I27" s="26" t="s">
        <v>1</v>
      </c>
      <c r="K27" s="51"/>
      <c r="L27" s="50"/>
      <c r="M27" s="3"/>
      <c r="R27" s="3"/>
    </row>
    <row r="28" spans="2:18" s="3" customFormat="1" x14ac:dyDescent="0.25">
      <c r="B28" s="27"/>
      <c r="C28" s="28" t="s">
        <v>32</v>
      </c>
      <c r="D28" s="57">
        <f>D25+D26</f>
        <v>905391.97</v>
      </c>
      <c r="E28" s="59">
        <f>E25+E26</f>
        <v>7.4714562361853504E-2</v>
      </c>
      <c r="F28" s="57">
        <f>F25+F26+F27</f>
        <v>1095465.5999999999</v>
      </c>
      <c r="G28" s="29">
        <f>G25+G26</f>
        <v>8.3860256969480768E-2</v>
      </c>
      <c r="H28" s="33">
        <f t="shared" si="4"/>
        <v>0.2099351842053557</v>
      </c>
      <c r="I28" s="34">
        <f t="shared" si="5"/>
        <v>0.12240846119573495</v>
      </c>
    </row>
    <row r="29" spans="2:18" s="3" customFormat="1" ht="16.5" thickBot="1" x14ac:dyDescent="0.3">
      <c r="B29" s="39"/>
      <c r="C29" s="36" t="s">
        <v>33</v>
      </c>
      <c r="D29" s="82">
        <f>D24+D28</f>
        <v>12118012.090000004</v>
      </c>
      <c r="E29" s="52">
        <f>E24+E28</f>
        <v>0.99999999999999978</v>
      </c>
      <c r="F29" s="82">
        <f>SUM(F24:F27)</f>
        <v>12865461.65</v>
      </c>
      <c r="G29" s="52">
        <f>G24+G28</f>
        <v>0.99871246905469557</v>
      </c>
      <c r="H29" s="37">
        <f t="shared" si="4"/>
        <v>6.1680872609196795E-2</v>
      </c>
      <c r="I29" s="38">
        <f t="shared" si="5"/>
        <v>-1.2875309453042052E-3</v>
      </c>
    </row>
    <row r="30" spans="2:18" x14ac:dyDescent="0.25">
      <c r="B30" s="14"/>
      <c r="C30" s="15"/>
      <c r="D30" s="6"/>
      <c r="E30" s="16"/>
      <c r="F30" s="6"/>
      <c r="G30" s="16"/>
      <c r="H30" s="13"/>
    </row>
    <row r="31" spans="2:18" x14ac:dyDescent="0.25">
      <c r="B31" s="111" t="s">
        <v>35</v>
      </c>
      <c r="C31" s="42"/>
      <c r="D31" s="41"/>
      <c r="E31" s="16"/>
      <c r="F31" s="41"/>
      <c r="G31" s="16"/>
      <c r="H31" s="41"/>
    </row>
    <row r="32" spans="2:18" x14ac:dyDescent="0.25">
      <c r="B32" s="113"/>
      <c r="D32" s="61"/>
      <c r="E32" s="4"/>
      <c r="F32" s="41"/>
      <c r="G32" s="4"/>
      <c r="H32" s="41"/>
    </row>
    <row r="33" spans="2:8" x14ac:dyDescent="0.25">
      <c r="B33" s="111" t="s">
        <v>36</v>
      </c>
      <c r="D33" s="4"/>
      <c r="E33" s="61"/>
      <c r="F33" s="41"/>
      <c r="G33" s="55"/>
      <c r="H33" s="41"/>
    </row>
    <row r="34" spans="2:8" x14ac:dyDescent="0.25">
      <c r="D34" s="61"/>
      <c r="E34" s="4"/>
      <c r="F34" s="40"/>
      <c r="G34" s="56"/>
      <c r="H34" s="40"/>
    </row>
    <row r="35" spans="2:8" x14ac:dyDescent="0.25">
      <c r="D35" s="4"/>
      <c r="E35" s="62"/>
      <c r="G35" s="55"/>
    </row>
    <row r="36" spans="2:8" x14ac:dyDescent="0.25">
      <c r="D36" s="4"/>
      <c r="E36" s="4"/>
      <c r="G36" s="9"/>
    </row>
    <row r="37" spans="2:8" x14ac:dyDescent="0.25">
      <c r="D37" s="41"/>
      <c r="E37" s="4"/>
    </row>
    <row r="39" spans="2:8" x14ac:dyDescent="0.25">
      <c r="D39" s="56"/>
    </row>
    <row r="40" spans="2:8" x14ac:dyDescent="0.25">
      <c r="D40" s="9"/>
    </row>
    <row r="41" spans="2:8" x14ac:dyDescent="0.25">
      <c r="D41" s="9"/>
    </row>
    <row r="42" spans="2:8" x14ac:dyDescent="0.25">
      <c r="D42" s="60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31.01.2016. godine.</oddFooter>
  </headerFooter>
  <ignoredErrors>
    <ignoredError sqref="G24 E24 F28: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2020-02-24T15:03:21Z</cp:lastPrinted>
  <dcterms:created xsi:type="dcterms:W3CDTF">2011-07-19T08:09:31Z</dcterms:created>
  <dcterms:modified xsi:type="dcterms:W3CDTF">2020-02-24T15:10:36Z</dcterms:modified>
</cp:coreProperties>
</file>