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<sst xmlns="http://schemas.openxmlformats.org/spreadsheetml/2006/main" count="185" uniqueCount="62">
  <si>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</si>
  <si>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</si>
  <si>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</si>
  <si>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</si>
  <si>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</si>
  <si>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</si>
  <si>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</si>
  <si>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</si>
  <si>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</si>
  <si>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</si>
  <si>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</si>
  <si>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</si>
  <si>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</si>
  <si>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</si>
  <si>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</si>
  <si>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</si>
  <si>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</si>
  <si>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</si>
  <si>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</si>
  <si>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</si>
  <si>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</si>
  <si>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</si>
  <si>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</si>
  <si>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</si>
  <si>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</si>
  <si>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</si>
  <si>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</si>
  <si>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</si>
  <si>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</si>
  <si>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</si>
  <si>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</si>
  <si>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</si>
  <si>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</si>
  <si>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</si>
  <si>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</si>
  <si>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</si>
  <si>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</si>
  <si>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</si>
  <si>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</si>
  <si>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</si>
  <si>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</si>
  <si>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</si>
  <si>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</si>
  <si>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</si>
  <si>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</si>
  <si>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</si>
  <si>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</si>
  <si>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</si>
  <si>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</si>
  <si>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</si>
  <si>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</si>
  <si>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</si>
  <si>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</si>
  <si>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</si>
  <si>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</si>
  <si>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</si>
  <si>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</si>
  <si>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I-IX-2020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</si>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</sst>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56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2" t="s">
        <v>26</v>
      </c>
      <c r="C10" s="60"/>
      <c r="D10" s="60"/>
      <c r="E10" s="60"/>
      <c r="F10" s="61"/>
    </row>
    <row r="11" spans="1:8" ht="38.25" customHeight="1" x14ac:dyDescent="0.25">
      <c r="A11" s="12" t="s">
        <v>52</v>
      </c>
      <c r="B11" s="63"/>
      <c r="C11" s="32" t="s">
        <v>54</v>
      </c>
      <c r="D11" s="32" t="s">
        <v>53</v>
      </c>
      <c r="E11" s="44" t="s">
        <v>55</v>
      </c>
      <c r="F11" s="55" t="s">
        <v>53</v>
      </c>
    </row>
    <row r="12" spans="1:8" ht="31.5" customHeight="1" thickBot="1" x14ac:dyDescent="0.3">
      <c r="A12" s="11"/>
      <c r="B12" s="64"/>
      <c r="C12" s="13" t="s">
        <v>57</v>
      </c>
      <c r="D12" s="13" t="s">
        <v>25</v>
      </c>
      <c r="E12" s="13" t="s">
        <v>57</v>
      </c>
      <c r="F12" s="56" t="s">
        <v>25</v>
      </c>
    </row>
    <row r="13" spans="1:8" x14ac:dyDescent="0.25">
      <c r="A13" s="37" t="s">
        <v>0</v>
      </c>
      <c r="B13" s="14" t="s">
        <v>27</v>
      </c>
      <c r="C13" s="33">
        <f>FBiH!C13+RS!C13</f>
        <v>11100</v>
      </c>
      <c r="D13" s="25">
        <f t="shared" ref="D13:D36" si="0">C13/C$37*100</f>
        <v>11.843284537578421</v>
      </c>
      <c r="E13" s="33">
        <f>FBiH!E13+RS!E13</f>
        <v>16376344</v>
      </c>
      <c r="F13" s="51">
        <f t="shared" ref="F13:F36" si="1">E13/E$37*100</f>
        <v>7.444099153463335</v>
      </c>
    </row>
    <row r="14" spans="1:8" x14ac:dyDescent="0.25">
      <c r="A14" s="38" t="s">
        <v>1</v>
      </c>
      <c r="B14" s="14" t="s">
        <v>28</v>
      </c>
      <c r="C14" s="33">
        <f>FBiH!C14+RS!C14</f>
        <v>11114</v>
      </c>
      <c r="D14" s="25">
        <f t="shared" si="0"/>
        <v>11.858222013571764</v>
      </c>
      <c r="E14" s="33">
        <f>FBiH!E14+RS!E14</f>
        <v>2445335</v>
      </c>
      <c r="F14" s="51">
        <f t="shared" si="1"/>
        <v>1.1115616650110833</v>
      </c>
      <c r="H14" s="1"/>
    </row>
    <row r="15" spans="1:8" x14ac:dyDescent="0.25">
      <c r="A15" s="38" t="s">
        <v>2</v>
      </c>
      <c r="B15" s="14" t="s">
        <v>29</v>
      </c>
      <c r="C15" s="33">
        <f>FBiH!C15+RS!C15</f>
        <v>20859</v>
      </c>
      <c r="D15" s="25">
        <f t="shared" si="0"/>
        <v>22.255772267508856</v>
      </c>
      <c r="E15" s="33">
        <f>FBiH!E15+RS!E15</f>
        <v>40121903</v>
      </c>
      <c r="F15" s="51">
        <f t="shared" si="1"/>
        <v>18.237979377914755</v>
      </c>
    </row>
    <row r="16" spans="1:8" x14ac:dyDescent="0.25">
      <c r="A16" s="38" t="s">
        <v>3</v>
      </c>
      <c r="B16" s="14" t="s">
        <v>30</v>
      </c>
      <c r="C16" s="33">
        <f>FBiH!C16+RS!C16</f>
        <v>0</v>
      </c>
      <c r="D16" s="25">
        <f t="shared" si="0"/>
        <v>0</v>
      </c>
      <c r="E16" s="33">
        <f>FBiH!E16+RS!E16</f>
        <v>0</v>
      </c>
      <c r="F16" s="51">
        <f t="shared" si="1"/>
        <v>0</v>
      </c>
    </row>
    <row r="17" spans="1:6" x14ac:dyDescent="0.25">
      <c r="A17" s="38" t="s">
        <v>4</v>
      </c>
      <c r="B17" s="14" t="s">
        <v>31</v>
      </c>
      <c r="C17" s="33">
        <f>FBiH!C17+RS!C17</f>
        <v>0</v>
      </c>
      <c r="D17" s="25">
        <f t="shared" si="0"/>
        <v>0</v>
      </c>
      <c r="E17" s="33">
        <f>FBiH!E17+RS!E17</f>
        <v>0</v>
      </c>
      <c r="F17" s="51">
        <f t="shared" si="1"/>
        <v>0</v>
      </c>
    </row>
    <row r="18" spans="1:6" x14ac:dyDescent="0.25">
      <c r="A18" s="38" t="s">
        <v>5</v>
      </c>
      <c r="B18" s="14" t="s">
        <v>32</v>
      </c>
      <c r="C18" s="33">
        <f>FBiH!C18+RS!C18</f>
        <v>3</v>
      </c>
      <c r="D18" s="25">
        <f t="shared" si="0"/>
        <v>3.200887712859033E-3</v>
      </c>
      <c r="E18" s="33">
        <f>FBiH!E18+RS!E18</f>
        <v>33856</v>
      </c>
      <c r="F18" s="51">
        <f t="shared" si="1"/>
        <v>1.5389724406110097E-2</v>
      </c>
    </row>
    <row r="19" spans="1:6" x14ac:dyDescent="0.25">
      <c r="A19" s="38" t="s">
        <v>6</v>
      </c>
      <c r="B19" s="14" t="s">
        <v>33</v>
      </c>
      <c r="C19" s="33">
        <f>FBiH!C19+RS!C19</f>
        <v>174</v>
      </c>
      <c r="D19" s="25">
        <f t="shared" si="0"/>
        <v>0.1856514873458239</v>
      </c>
      <c r="E19" s="33">
        <f>FBiH!E19+RS!E19</f>
        <v>196281</v>
      </c>
      <c r="F19" s="51">
        <f t="shared" si="1"/>
        <v>8.9222309078322792E-2</v>
      </c>
    </row>
    <row r="20" spans="1:6" x14ac:dyDescent="0.25">
      <c r="A20" s="38" t="s">
        <v>7</v>
      </c>
      <c r="B20" s="14" t="s">
        <v>34</v>
      </c>
      <c r="C20" s="33">
        <f>FBiH!C20+RS!C20</f>
        <v>2220</v>
      </c>
      <c r="D20" s="25">
        <f t="shared" si="0"/>
        <v>2.3686569075156845</v>
      </c>
      <c r="E20" s="33">
        <f>FBiH!E20+RS!E20</f>
        <v>7130189</v>
      </c>
      <c r="F20" s="51">
        <f t="shared" si="1"/>
        <v>3.2411284166315504</v>
      </c>
    </row>
    <row r="21" spans="1:6" x14ac:dyDescent="0.25">
      <c r="A21" s="38" t="s">
        <v>8</v>
      </c>
      <c r="B21" s="14" t="s">
        <v>35</v>
      </c>
      <c r="C21" s="33">
        <f>FBiH!C21+RS!C21</f>
        <v>2403</v>
      </c>
      <c r="D21" s="25">
        <f t="shared" si="0"/>
        <v>2.5639110580000852</v>
      </c>
      <c r="E21" s="33">
        <f>FBiH!E21+RS!E21</f>
        <v>7303258</v>
      </c>
      <c r="F21" s="51">
        <f t="shared" si="1"/>
        <v>3.3197993822873002</v>
      </c>
    </row>
    <row r="22" spans="1:6" s="20" customFormat="1" x14ac:dyDescent="0.25">
      <c r="A22" s="38" t="s">
        <v>9</v>
      </c>
      <c r="B22" s="14" t="s">
        <v>36</v>
      </c>
      <c r="C22" s="33">
        <f>FBiH!C22+RS!C22</f>
        <v>34610</v>
      </c>
      <c r="D22" s="25">
        <f t="shared" si="0"/>
        <v>36.927574580683711</v>
      </c>
      <c r="E22" s="33">
        <f>FBiH!E22+RS!E22</f>
        <v>92756992</v>
      </c>
      <c r="F22" s="51">
        <f t="shared" si="1"/>
        <v>42.164004714666795</v>
      </c>
    </row>
    <row r="23" spans="1:6" s="20" customFormat="1" x14ac:dyDescent="0.25">
      <c r="A23" s="38" t="s">
        <v>10</v>
      </c>
      <c r="B23" s="14" t="s">
        <v>37</v>
      </c>
      <c r="C23" s="33">
        <f>FBiH!C23+RS!C23</f>
        <v>0</v>
      </c>
      <c r="D23" s="25">
        <f t="shared" si="0"/>
        <v>0</v>
      </c>
      <c r="E23" s="33">
        <f>FBiH!E23+RS!E23</f>
        <v>0</v>
      </c>
      <c r="F23" s="51">
        <f t="shared" si="1"/>
        <v>0</v>
      </c>
    </row>
    <row r="24" spans="1:6" x14ac:dyDescent="0.25">
      <c r="A24" s="38" t="s">
        <v>11</v>
      </c>
      <c r="B24" s="14" t="s">
        <v>38</v>
      </c>
      <c r="C24" s="33">
        <f>FBiH!C24+RS!C24</f>
        <v>0</v>
      </c>
      <c r="D24" s="25">
        <f t="shared" si="0"/>
        <v>0</v>
      </c>
      <c r="E24" s="33">
        <f>FBiH!E24+RS!E24</f>
        <v>0</v>
      </c>
      <c r="F24" s="51">
        <f t="shared" si="1"/>
        <v>0</v>
      </c>
    </row>
    <row r="25" spans="1:6" x14ac:dyDescent="0.25">
      <c r="A25" s="38" t="s">
        <v>12</v>
      </c>
      <c r="B25" s="14" t="s">
        <v>39</v>
      </c>
      <c r="C25" s="33">
        <f>FBiH!C25+RS!C25</f>
        <v>578</v>
      </c>
      <c r="D25" s="25">
        <f t="shared" si="0"/>
        <v>0.61670436601084033</v>
      </c>
      <c r="E25" s="33">
        <f>FBiH!E25+RS!E25</f>
        <v>1117701</v>
      </c>
      <c r="F25" s="51">
        <f t="shared" si="1"/>
        <v>0.50806682296885819</v>
      </c>
    </row>
    <row r="26" spans="1:6" x14ac:dyDescent="0.25">
      <c r="A26" s="38" t="s">
        <v>13</v>
      </c>
      <c r="B26" s="14" t="s">
        <v>40</v>
      </c>
      <c r="C26" s="33">
        <f>FBiH!C26+RS!C26</f>
        <v>584</v>
      </c>
      <c r="D26" s="25">
        <f t="shared" si="0"/>
        <v>0.6231061414365584</v>
      </c>
      <c r="E26" s="33">
        <f>FBiH!E26+RS!E26</f>
        <v>1978187</v>
      </c>
      <c r="F26" s="51">
        <f t="shared" si="1"/>
        <v>0.89921292396472463</v>
      </c>
    </row>
    <row r="27" spans="1:6" x14ac:dyDescent="0.25">
      <c r="A27" s="38" t="s">
        <v>14</v>
      </c>
      <c r="B27" s="14" t="s">
        <v>41</v>
      </c>
      <c r="C27" s="33">
        <f>FBiH!C27+RS!C27</f>
        <v>130</v>
      </c>
      <c r="D27" s="25">
        <f t="shared" si="0"/>
        <v>0.13870513422389144</v>
      </c>
      <c r="E27" s="33">
        <f>FBiH!E27+RS!E27</f>
        <v>157995</v>
      </c>
      <c r="F27" s="51">
        <f t="shared" si="1"/>
        <v>7.181886541656915E-2</v>
      </c>
    </row>
    <row r="28" spans="1:6" x14ac:dyDescent="0.25">
      <c r="A28" s="38" t="s">
        <v>15</v>
      </c>
      <c r="B28" s="14" t="s">
        <v>42</v>
      </c>
      <c r="C28" s="33">
        <f>FBiH!C28+RS!C28</f>
        <v>617</v>
      </c>
      <c r="D28" s="25">
        <f t="shared" si="0"/>
        <v>0.65831590627800773</v>
      </c>
      <c r="E28" s="33">
        <f>FBiH!E28+RS!E28</f>
        <v>293936</v>
      </c>
      <c r="F28" s="51">
        <f t="shared" si="1"/>
        <v>0.1336127727148623</v>
      </c>
    </row>
    <row r="29" spans="1:6" x14ac:dyDescent="0.25">
      <c r="A29" s="38" t="s">
        <v>16</v>
      </c>
      <c r="B29" s="14" t="s">
        <v>43</v>
      </c>
      <c r="C29" s="33">
        <f>FBiH!C29+RS!C29</f>
        <v>0</v>
      </c>
      <c r="D29" s="25">
        <f t="shared" si="0"/>
        <v>0</v>
      </c>
      <c r="E29" s="33">
        <f>FBiH!E29+RS!E29</f>
        <v>0</v>
      </c>
      <c r="F29" s="51">
        <f t="shared" si="1"/>
        <v>0</v>
      </c>
    </row>
    <row r="30" spans="1:6" x14ac:dyDescent="0.25">
      <c r="A30" s="38" t="s">
        <v>17</v>
      </c>
      <c r="B30" s="14" t="s">
        <v>44</v>
      </c>
      <c r="C30" s="33">
        <f>FBiH!C30+RS!C30</f>
        <v>375</v>
      </c>
      <c r="D30" s="25">
        <f t="shared" si="0"/>
        <v>0.40011096410737912</v>
      </c>
      <c r="E30" s="33">
        <f>FBiH!E30+RS!E30</f>
        <v>152437</v>
      </c>
      <c r="F30" s="51">
        <f t="shared" si="1"/>
        <v>6.9292397781610504E-2</v>
      </c>
    </row>
    <row r="31" spans="1:6" x14ac:dyDescent="0.25">
      <c r="A31" s="39" t="s">
        <v>23</v>
      </c>
      <c r="B31" s="7" t="s">
        <v>45</v>
      </c>
      <c r="C31" s="34">
        <f>SUM(C13:C30)</f>
        <v>84767</v>
      </c>
      <c r="D31" s="8">
        <f t="shared" si="0"/>
        <v>90.44321625197388</v>
      </c>
      <c r="E31" s="34">
        <f>SUM(E13:E30)</f>
        <v>170064414</v>
      </c>
      <c r="F31" s="54">
        <f t="shared" si="1"/>
        <v>77.305188526305884</v>
      </c>
    </row>
    <row r="32" spans="1:6" x14ac:dyDescent="0.25">
      <c r="A32" s="40" t="s">
        <v>22</v>
      </c>
      <c r="B32" s="5" t="s">
        <v>46</v>
      </c>
      <c r="C32" s="33">
        <f>FBiH!C32+RS!C32</f>
        <v>7256</v>
      </c>
      <c r="D32" s="25">
        <f t="shared" si="0"/>
        <v>7.7418804148350482</v>
      </c>
      <c r="E32" s="33">
        <f>FBiH!E32+RS!E32</f>
        <v>47132318</v>
      </c>
      <c r="F32" s="51">
        <f t="shared" si="1"/>
        <v>21.424662826120695</v>
      </c>
    </row>
    <row r="33" spans="1:6" x14ac:dyDescent="0.25">
      <c r="A33" s="40" t="s">
        <v>20</v>
      </c>
      <c r="B33" s="6" t="s">
        <v>47</v>
      </c>
      <c r="C33" s="33">
        <f>FBiH!C33+RS!C33</f>
        <v>22</v>
      </c>
      <c r="D33" s="25">
        <f t="shared" si="0"/>
        <v>2.3473176560966241E-2</v>
      </c>
      <c r="E33" s="33">
        <f>FBiH!E33+RS!E33</f>
        <v>204745</v>
      </c>
      <c r="F33" s="51">
        <f t="shared" si="1"/>
        <v>9.3069740179850313E-2</v>
      </c>
    </row>
    <row r="34" spans="1:6" x14ac:dyDescent="0.25">
      <c r="A34" s="40" t="s">
        <v>21</v>
      </c>
      <c r="B34" s="17" t="s">
        <v>48</v>
      </c>
      <c r="C34" s="33">
        <f>FBiH!C34+RS!C34</f>
        <v>1679</v>
      </c>
      <c r="D34" s="25">
        <f t="shared" si="0"/>
        <v>1.7914301566301054</v>
      </c>
      <c r="E34" s="33">
        <f>FBiH!E34+RS!E34</f>
        <v>2589467</v>
      </c>
      <c r="F34" s="51">
        <f t="shared" si="1"/>
        <v>1.1770789073935699</v>
      </c>
    </row>
    <row r="35" spans="1:6" ht="15.75" customHeight="1" x14ac:dyDescent="0.25">
      <c r="A35" s="41" t="s">
        <v>19</v>
      </c>
      <c r="B35" s="17" t="s">
        <v>49</v>
      </c>
      <c r="C35" s="33">
        <f>FBiH!C35+RS!C35</f>
        <v>0</v>
      </c>
      <c r="D35" s="25">
        <f t="shared" si="0"/>
        <v>0</v>
      </c>
      <c r="E35" s="33">
        <f>FBiH!E35+RS!E35</f>
        <v>0</v>
      </c>
      <c r="F35" s="51">
        <f t="shared" si="1"/>
        <v>0</v>
      </c>
    </row>
    <row r="36" spans="1:6" x14ac:dyDescent="0.25">
      <c r="A36" s="42" t="s">
        <v>18</v>
      </c>
      <c r="B36" s="9" t="s">
        <v>50</v>
      </c>
      <c r="C36" s="35">
        <f>SUM(C32:C35)</f>
        <v>8957</v>
      </c>
      <c r="D36" s="2">
        <f t="shared" si="0"/>
        <v>9.5567837480261186</v>
      </c>
      <c r="E36" s="36">
        <f>SUM(E32:E35)</f>
        <v>49926530</v>
      </c>
      <c r="F36" s="57">
        <f t="shared" si="1"/>
        <v>22.694811473694116</v>
      </c>
    </row>
    <row r="37" spans="1:6" x14ac:dyDescent="0.25">
      <c r="A37" s="18" t="s">
        <v>24</v>
      </c>
      <c r="B37" s="19" t="s">
        <v>51</v>
      </c>
      <c r="C37" s="21">
        <f>C31+C36</f>
        <v>93724</v>
      </c>
      <c r="D37" s="23">
        <f>D31+D36</f>
        <v>100</v>
      </c>
      <c r="E37" s="21">
        <f>E31+E36</f>
        <v>219990944</v>
      </c>
      <c r="F37" s="52">
        <f>(F31+F36)</f>
        <v>100</v>
      </c>
    </row>
    <row r="40" spans="1:6" x14ac:dyDescent="0.25"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58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6" t="s">
        <v>52</v>
      </c>
      <c r="B11" s="63"/>
      <c r="C11" s="44" t="s">
        <v>54</v>
      </c>
      <c r="D11" s="44" t="s">
        <v>53</v>
      </c>
      <c r="E11" s="44" t="s">
        <v>55</v>
      </c>
      <c r="F11" s="47" t="s">
        <v>53</v>
      </c>
    </row>
    <row r="12" spans="1:8" ht="31.5" customHeight="1" thickBot="1" x14ac:dyDescent="0.3">
      <c r="A12" s="48"/>
      <c r="B12" s="64"/>
      <c r="C12" s="49" t="s">
        <v>57</v>
      </c>
      <c r="D12" s="49" t="s">
        <v>25</v>
      </c>
      <c r="E12" s="49" t="s">
        <v>57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7204</v>
      </c>
      <c r="D13" s="25">
        <f t="shared" ref="D13:D36" si="0">C13/C$37*100</f>
        <v>9.8958762603368218</v>
      </c>
      <c r="E13" s="33">
        <v>11511425</v>
      </c>
      <c r="F13" s="53">
        <f>E13/E$37*100</f>
        <v>7.009571849955738</v>
      </c>
    </row>
    <row r="14" spans="1:8" x14ac:dyDescent="0.25">
      <c r="A14" s="38" t="s">
        <v>1</v>
      </c>
      <c r="B14" s="14" t="s">
        <v>28</v>
      </c>
      <c r="C14" s="33">
        <v>10603</v>
      </c>
      <c r="D14" s="25">
        <f t="shared" si="0"/>
        <v>14.564960575839997</v>
      </c>
      <c r="E14" s="33">
        <v>2025985</v>
      </c>
      <c r="F14" s="51">
        <f t="shared" ref="F14" si="1">E14/E$37*100</f>
        <v>1.2336689353779029</v>
      </c>
      <c r="H14" s="1"/>
    </row>
    <row r="15" spans="1:8" x14ac:dyDescent="0.25">
      <c r="A15" s="38" t="s">
        <v>2</v>
      </c>
      <c r="B15" s="14" t="s">
        <v>29</v>
      </c>
      <c r="C15" s="33">
        <v>17108</v>
      </c>
      <c r="D15" s="25">
        <f t="shared" si="0"/>
        <v>23.500645622132478</v>
      </c>
      <c r="E15" s="33">
        <v>31995242</v>
      </c>
      <c r="F15" s="51">
        <f t="shared" ref="F15" si="2">E15/E$37*100</f>
        <v>19.48263986914926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>E16/E$37*100</f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ref="F17" si="3">E17/E$37*100</f>
        <v>0</v>
      </c>
    </row>
    <row r="18" spans="1:6" x14ac:dyDescent="0.25">
      <c r="A18" s="38" t="s">
        <v>5</v>
      </c>
      <c r="B18" s="14" t="s">
        <v>32</v>
      </c>
      <c r="C18" s="33">
        <v>1</v>
      </c>
      <c r="D18" s="25">
        <f t="shared" si="0"/>
        <v>1.3736641116514189E-3</v>
      </c>
      <c r="E18" s="33">
        <v>31424</v>
      </c>
      <c r="F18" s="51">
        <f t="shared" ref="F18" si="4">E18/E$37*100</f>
        <v>1.9134797456701415E-2</v>
      </c>
    </row>
    <row r="19" spans="1:6" x14ac:dyDescent="0.25">
      <c r="A19" s="38" t="s">
        <v>6</v>
      </c>
      <c r="B19" s="14" t="s">
        <v>33</v>
      </c>
      <c r="C19" s="33">
        <v>167</v>
      </c>
      <c r="D19" s="25">
        <f t="shared" si="0"/>
        <v>0.22940190664578697</v>
      </c>
      <c r="E19" s="33">
        <v>156409</v>
      </c>
      <c r="F19" s="51">
        <f t="shared" ref="F19" si="5">E19/E$37*100</f>
        <v>9.5241043005512088E-2</v>
      </c>
    </row>
    <row r="20" spans="1:6" x14ac:dyDescent="0.25">
      <c r="A20" s="38" t="s">
        <v>7</v>
      </c>
      <c r="B20" s="14" t="s">
        <v>34</v>
      </c>
      <c r="C20" s="33">
        <v>1990</v>
      </c>
      <c r="D20" s="25">
        <f t="shared" si="0"/>
        <v>2.7335915821863241</v>
      </c>
      <c r="E20" s="33">
        <v>4134622</v>
      </c>
      <c r="F20" s="51">
        <f>E20/E$37*100</f>
        <v>2.5176665774574123</v>
      </c>
    </row>
    <row r="21" spans="1:6" x14ac:dyDescent="0.25">
      <c r="A21" s="38" t="s">
        <v>8</v>
      </c>
      <c r="B21" s="14" t="s">
        <v>35</v>
      </c>
      <c r="C21" s="33">
        <v>1921</v>
      </c>
      <c r="D21" s="25">
        <f t="shared" si="0"/>
        <v>2.6388087584823761</v>
      </c>
      <c r="E21" s="33">
        <v>6273839</v>
      </c>
      <c r="F21" s="51">
        <f t="shared" ref="F21" si="6">E21/E$37*100</f>
        <v>3.8202850859519528</v>
      </c>
    </row>
    <row r="22" spans="1:6" s="20" customFormat="1" x14ac:dyDescent="0.25">
      <c r="A22" s="38" t="s">
        <v>9</v>
      </c>
      <c r="B22" s="14" t="s">
        <v>36</v>
      </c>
      <c r="C22" s="33">
        <v>24115</v>
      </c>
      <c r="D22" s="25">
        <f t="shared" si="0"/>
        <v>33.125910052473969</v>
      </c>
      <c r="E22" s="33">
        <v>61644498</v>
      </c>
      <c r="F22" s="51">
        <f t="shared" ref="F22" si="7">E22/E$37*100</f>
        <v>37.536754822748073</v>
      </c>
    </row>
    <row r="23" spans="1:6" s="20" customFormat="1" x14ac:dyDescent="0.25">
      <c r="A23" s="38" t="s">
        <v>10</v>
      </c>
      <c r="B23" s="14" t="s">
        <v>37</v>
      </c>
      <c r="C23" s="33">
        <v>0</v>
      </c>
      <c r="D23" s="25">
        <f t="shared" si="0"/>
        <v>0</v>
      </c>
      <c r="E23" s="33">
        <v>0</v>
      </c>
      <c r="F23" s="51">
        <f t="shared" ref="F23" si="8">E23/E$37*100</f>
        <v>0</v>
      </c>
    </row>
    <row r="24" spans="1:6" x14ac:dyDescent="0.25">
      <c r="A24" s="38" t="s">
        <v>11</v>
      </c>
      <c r="B24" s="14" t="s">
        <v>38</v>
      </c>
      <c r="C24" s="33">
        <v>0</v>
      </c>
      <c r="D24" s="25">
        <f t="shared" si="0"/>
        <v>0</v>
      </c>
      <c r="E24" s="33">
        <v>0</v>
      </c>
      <c r="F24" s="51">
        <f t="shared" ref="F24" si="9">E24/E$37*100</f>
        <v>0</v>
      </c>
    </row>
    <row r="25" spans="1:6" x14ac:dyDescent="0.25">
      <c r="A25" s="38" t="s">
        <v>12</v>
      </c>
      <c r="B25" s="14" t="s">
        <v>39</v>
      </c>
      <c r="C25" s="33">
        <v>418</v>
      </c>
      <c r="D25" s="25">
        <f t="shared" si="0"/>
        <v>0.57419159867029312</v>
      </c>
      <c r="E25" s="33">
        <v>965036</v>
      </c>
      <c r="F25" s="51">
        <f>E25/E$37*100</f>
        <v>0.58763265015355481</v>
      </c>
    </row>
    <row r="26" spans="1:6" x14ac:dyDescent="0.25">
      <c r="A26" s="38" t="s">
        <v>13</v>
      </c>
      <c r="B26" s="14" t="s">
        <v>40</v>
      </c>
      <c r="C26" s="33">
        <v>541</v>
      </c>
      <c r="D26" s="25">
        <f t="shared" si="0"/>
        <v>0.74315228440341774</v>
      </c>
      <c r="E26" s="33">
        <v>1815754</v>
      </c>
      <c r="F26" s="51">
        <f t="shared" ref="F26" si="10">E26/E$37*100</f>
        <v>1.1056544367742944</v>
      </c>
    </row>
    <row r="27" spans="1:6" x14ac:dyDescent="0.25">
      <c r="A27" s="38" t="s">
        <v>14</v>
      </c>
      <c r="B27" s="14" t="s">
        <v>41</v>
      </c>
      <c r="C27" s="33">
        <v>130</v>
      </c>
      <c r="D27" s="25">
        <f t="shared" si="0"/>
        <v>0.17857633451468446</v>
      </c>
      <c r="E27" s="33">
        <v>157995</v>
      </c>
      <c r="F27" s="51">
        <f t="shared" ref="F27" si="11">E27/E$37*100</f>
        <v>9.620679493926744E-2</v>
      </c>
    </row>
    <row r="28" spans="1:6" x14ac:dyDescent="0.25">
      <c r="A28" s="38" t="s">
        <v>15</v>
      </c>
      <c r="B28" s="14" t="s">
        <v>42</v>
      </c>
      <c r="C28" s="33">
        <v>564</v>
      </c>
      <c r="D28" s="25">
        <f t="shared" si="0"/>
        <v>0.77474655897140032</v>
      </c>
      <c r="E28" s="33">
        <v>231431</v>
      </c>
      <c r="F28" s="51">
        <f>E28/E$37*100</f>
        <v>0.14092366694888828</v>
      </c>
    </row>
    <row r="29" spans="1:6" x14ac:dyDescent="0.25">
      <c r="A29" s="38" t="s">
        <v>16</v>
      </c>
      <c r="B29" s="14" t="s">
        <v>43</v>
      </c>
      <c r="C29" s="33">
        <v>0</v>
      </c>
      <c r="D29" s="25">
        <f t="shared" si="0"/>
        <v>0</v>
      </c>
      <c r="E29" s="33">
        <v>0</v>
      </c>
      <c r="F29" s="51">
        <f t="shared" ref="F29" si="12">E29/E$37*100</f>
        <v>0</v>
      </c>
    </row>
    <row r="30" spans="1:6" x14ac:dyDescent="0.25">
      <c r="A30" s="38" t="s">
        <v>17</v>
      </c>
      <c r="B30" s="14" t="s">
        <v>44</v>
      </c>
      <c r="C30" s="33">
        <v>357</v>
      </c>
      <c r="D30" s="25">
        <f t="shared" si="0"/>
        <v>0.49039808785955658</v>
      </c>
      <c r="E30" s="33">
        <v>147389</v>
      </c>
      <c r="F30" s="51">
        <f t="shared" ref="F30" si="13">E30/E$37*100</f>
        <v>8.9748557228416667E-2</v>
      </c>
    </row>
    <row r="31" spans="1:6" x14ac:dyDescent="0.25">
      <c r="A31" s="39" t="s">
        <v>23</v>
      </c>
      <c r="B31" s="7" t="s">
        <v>45</v>
      </c>
      <c r="C31" s="34">
        <f>SUM(C13:C30)</f>
        <v>65119</v>
      </c>
      <c r="D31" s="8">
        <f t="shared" si="0"/>
        <v>89.451633286628748</v>
      </c>
      <c r="E31" s="34">
        <f>SUM(E13:E30)</f>
        <v>121091049</v>
      </c>
      <c r="F31" s="54">
        <f>E31/E$37*100</f>
        <v>73.735129087146973</v>
      </c>
    </row>
    <row r="32" spans="1:6" x14ac:dyDescent="0.25">
      <c r="A32" s="40" t="s">
        <v>22</v>
      </c>
      <c r="B32" s="5" t="s">
        <v>46</v>
      </c>
      <c r="C32" s="33">
        <v>6282</v>
      </c>
      <c r="D32" s="25">
        <f t="shared" si="0"/>
        <v>8.6293579493942154</v>
      </c>
      <c r="E32" s="33">
        <v>41126277</v>
      </c>
      <c r="F32" s="51">
        <f>E32/E$37*100</f>
        <v>25.042737415453093</v>
      </c>
    </row>
    <row r="33" spans="1:6" x14ac:dyDescent="0.25">
      <c r="A33" s="40" t="s">
        <v>20</v>
      </c>
      <c r="B33" s="6" t="s">
        <v>47</v>
      </c>
      <c r="C33" s="33">
        <v>22</v>
      </c>
      <c r="D33" s="25">
        <f t="shared" si="0"/>
        <v>3.0220610456331218E-2</v>
      </c>
      <c r="E33" s="33">
        <v>194605</v>
      </c>
      <c r="F33" s="51">
        <f t="shared" ref="F33" si="14">E33/E$37*100</f>
        <v>0.11849946725628116</v>
      </c>
    </row>
    <row r="34" spans="1:6" x14ac:dyDescent="0.25">
      <c r="A34" s="40" t="s">
        <v>21</v>
      </c>
      <c r="B34" s="17" t="s">
        <v>48</v>
      </c>
      <c r="C34" s="33">
        <v>1375</v>
      </c>
      <c r="D34" s="25">
        <f t="shared" si="0"/>
        <v>1.8887881535207014</v>
      </c>
      <c r="E34" s="33">
        <v>1812436</v>
      </c>
      <c r="F34" s="51">
        <f t="shared" ref="F34" si="15">E34/E$37*100</f>
        <v>1.1036340301436509</v>
      </c>
    </row>
    <row r="35" spans="1:6" ht="15.75" customHeight="1" x14ac:dyDescent="0.25">
      <c r="A35" s="41" t="s">
        <v>19</v>
      </c>
      <c r="B35" s="17" t="s">
        <v>49</v>
      </c>
      <c r="C35" s="33">
        <v>0</v>
      </c>
      <c r="D35" s="25">
        <f t="shared" si="0"/>
        <v>0</v>
      </c>
      <c r="E35" s="33">
        <v>0</v>
      </c>
      <c r="F35" s="51">
        <f t="shared" ref="F35" si="16">E35/E$37*100</f>
        <v>0</v>
      </c>
    </row>
    <row r="36" spans="1:6" x14ac:dyDescent="0.25">
      <c r="A36" s="42" t="s">
        <v>18</v>
      </c>
      <c r="B36" s="9" t="s">
        <v>50</v>
      </c>
      <c r="C36" s="35">
        <f>SUM(C32:C35)</f>
        <v>7679</v>
      </c>
      <c r="D36" s="2">
        <f t="shared" si="0"/>
        <v>10.548366713371246</v>
      </c>
      <c r="E36" s="36">
        <f>SUM(E32:E35)</f>
        <v>43133318</v>
      </c>
      <c r="F36" s="57">
        <f>E36/E$37*100</f>
        <v>26.264870912853024</v>
      </c>
    </row>
    <row r="37" spans="1:6" x14ac:dyDescent="0.25">
      <c r="A37" s="18" t="s">
        <v>24</v>
      </c>
      <c r="B37" s="19" t="s">
        <v>51</v>
      </c>
      <c r="C37" s="21">
        <f>C31+C36</f>
        <v>72798</v>
      </c>
      <c r="D37" s="23">
        <f>D31+D36</f>
        <v>100</v>
      </c>
      <c r="E37" s="21">
        <f>E31+E36</f>
        <v>164224367</v>
      </c>
      <c r="F37" s="59">
        <f>F31+F36</f>
        <v>100</v>
      </c>
    </row>
    <row r="40" spans="1:6" x14ac:dyDescent="0.25">
      <c r="A40" t="s">
        <v>59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0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30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3" t="s">
        <v>61</v>
      </c>
      <c r="C6" s="4"/>
      <c r="D6" s="4"/>
      <c r="E6" s="4"/>
      <c r="F6" s="4"/>
    </row>
    <row r="7" spans="1:8" x14ac:dyDescent="0.25">
      <c r="A7" s="43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6" t="s">
        <v>52</v>
      </c>
      <c r="B11" s="63"/>
      <c r="C11" s="44" t="s">
        <v>54</v>
      </c>
      <c r="D11" s="44" t="s">
        <v>53</v>
      </c>
      <c r="E11" s="44" t="s">
        <v>55</v>
      </c>
      <c r="F11" s="47" t="s">
        <v>53</v>
      </c>
    </row>
    <row r="12" spans="1:8" ht="31.5" customHeight="1" thickBot="1" x14ac:dyDescent="0.3">
      <c r="A12" s="48"/>
      <c r="B12" s="64"/>
      <c r="C12" s="49" t="s">
        <v>57</v>
      </c>
      <c r="D12" s="49" t="s">
        <v>25</v>
      </c>
      <c r="E12" s="49" t="s">
        <v>57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3896</v>
      </c>
      <c r="D13" s="25">
        <f>C13/C$36*100</f>
        <v>304.8513302034429</v>
      </c>
      <c r="E13" s="33">
        <v>4864919</v>
      </c>
      <c r="F13" s="53">
        <f>E13/E$36*100</f>
        <v>71.6144145067164</v>
      </c>
    </row>
    <row r="14" spans="1:8" x14ac:dyDescent="0.25">
      <c r="A14" s="38" t="s">
        <v>1</v>
      </c>
      <c r="B14" s="14" t="s">
        <v>28</v>
      </c>
      <c r="C14" s="33">
        <v>511</v>
      </c>
      <c r="D14" s="25">
        <f t="shared" ref="D14:F29" si="0">C14/C$36*100</f>
        <v>39.984350547730827</v>
      </c>
      <c r="E14" s="33">
        <v>419350</v>
      </c>
      <c r="F14" s="51">
        <f t="shared" si="0"/>
        <v>6.1730739449909704</v>
      </c>
      <c r="H14" s="1"/>
    </row>
    <row r="15" spans="1:8" x14ac:dyDescent="0.25">
      <c r="A15" s="38" t="s">
        <v>2</v>
      </c>
      <c r="B15" s="14" t="s">
        <v>29</v>
      </c>
      <c r="C15" s="33">
        <v>3751</v>
      </c>
      <c r="D15" s="25">
        <f t="shared" si="0"/>
        <v>293.50547730829419</v>
      </c>
      <c r="E15" s="33">
        <v>8126661</v>
      </c>
      <c r="F15" s="51">
        <f t="shared" si="0"/>
        <v>119.62913861660729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 t="shared" si="0"/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si="0"/>
        <v>0</v>
      </c>
    </row>
    <row r="18" spans="1:6" x14ac:dyDescent="0.25">
      <c r="A18" s="38" t="s">
        <v>5</v>
      </c>
      <c r="B18" s="14" t="s">
        <v>32</v>
      </c>
      <c r="C18" s="33">
        <v>2</v>
      </c>
      <c r="D18" s="25">
        <f>C18/C$36*100</f>
        <v>0.1564945226917058</v>
      </c>
      <c r="E18" s="33">
        <v>2432</v>
      </c>
      <c r="F18" s="51">
        <f>E18/E$36*100</f>
        <v>3.5800443148248574E-2</v>
      </c>
    </row>
    <row r="19" spans="1:6" x14ac:dyDescent="0.25">
      <c r="A19" s="38" t="s">
        <v>6</v>
      </c>
      <c r="B19" s="14" t="s">
        <v>33</v>
      </c>
      <c r="C19" s="33">
        <v>7</v>
      </c>
      <c r="D19" s="25">
        <f t="shared" si="0"/>
        <v>0.54773082942097029</v>
      </c>
      <c r="E19" s="33">
        <v>39872</v>
      </c>
      <c r="F19" s="51">
        <f t="shared" si="0"/>
        <v>0.58693884424628584</v>
      </c>
    </row>
    <row r="20" spans="1:6" x14ac:dyDescent="0.25">
      <c r="A20" s="38" t="s">
        <v>7</v>
      </c>
      <c r="B20" s="14" t="s">
        <v>34</v>
      </c>
      <c r="C20" s="33">
        <v>230</v>
      </c>
      <c r="D20" s="25">
        <f t="shared" si="0"/>
        <v>17.996870109546165</v>
      </c>
      <c r="E20" s="33">
        <v>2995567</v>
      </c>
      <c r="F20" s="51">
        <f t="shared" si="0"/>
        <v>44.096474539584513</v>
      </c>
    </row>
    <row r="21" spans="1:6" x14ac:dyDescent="0.25">
      <c r="A21" s="38" t="s">
        <v>8</v>
      </c>
      <c r="B21" s="14" t="s">
        <v>35</v>
      </c>
      <c r="C21" s="33">
        <v>482</v>
      </c>
      <c r="D21" s="25">
        <f t="shared" si="0"/>
        <v>37.715179968701094</v>
      </c>
      <c r="E21" s="33">
        <v>1029419</v>
      </c>
      <c r="F21" s="51">
        <f t="shared" si="0"/>
        <v>15.153641605767639</v>
      </c>
    </row>
    <row r="22" spans="1:6" s="20" customFormat="1" x14ac:dyDescent="0.25">
      <c r="A22" s="38" t="s">
        <v>9</v>
      </c>
      <c r="B22" s="14" t="s">
        <v>36</v>
      </c>
      <c r="C22" s="33">
        <v>10495</v>
      </c>
      <c r="D22" s="25">
        <f t="shared" si="0"/>
        <v>821.20500782472607</v>
      </c>
      <c r="E22" s="33">
        <v>31112494</v>
      </c>
      <c r="F22" s="51">
        <f t="shared" si="0"/>
        <v>457.99386210823394</v>
      </c>
    </row>
    <row r="23" spans="1:6" s="20" customFormat="1" x14ac:dyDescent="0.25">
      <c r="A23" s="38" t="s">
        <v>10</v>
      </c>
      <c r="B23" s="14" t="s">
        <v>37</v>
      </c>
      <c r="C23" s="33">
        <v>0</v>
      </c>
      <c r="D23" s="25">
        <f t="shared" si="0"/>
        <v>0</v>
      </c>
      <c r="E23" s="33">
        <v>0</v>
      </c>
      <c r="F23" s="51">
        <f t="shared" si="0"/>
        <v>0</v>
      </c>
    </row>
    <row r="24" spans="1:6" x14ac:dyDescent="0.25">
      <c r="A24" s="38" t="s">
        <v>11</v>
      </c>
      <c r="B24" s="14" t="s">
        <v>38</v>
      </c>
      <c r="C24" s="33">
        <v>0</v>
      </c>
      <c r="D24" s="25">
        <f>C24/C$36*100</f>
        <v>0</v>
      </c>
      <c r="E24" s="33">
        <v>0</v>
      </c>
      <c r="F24" s="51">
        <f>E24/E$36*100</f>
        <v>0</v>
      </c>
    </row>
    <row r="25" spans="1:6" x14ac:dyDescent="0.25">
      <c r="A25" s="38" t="s">
        <v>12</v>
      </c>
      <c r="B25" s="14" t="s">
        <v>39</v>
      </c>
      <c r="C25" s="33">
        <v>160</v>
      </c>
      <c r="D25" s="25">
        <f t="shared" si="0"/>
        <v>12.519561815336463</v>
      </c>
      <c r="E25" s="33">
        <v>152665</v>
      </c>
      <c r="F25" s="51">
        <f t="shared" si="0"/>
        <v>2.2473168804388854</v>
      </c>
    </row>
    <row r="26" spans="1:6" x14ac:dyDescent="0.25">
      <c r="A26" s="38" t="s">
        <v>13</v>
      </c>
      <c r="B26" s="14" t="s">
        <v>40</v>
      </c>
      <c r="C26" s="33">
        <v>43</v>
      </c>
      <c r="D26" s="25">
        <f t="shared" si="0"/>
        <v>3.3646322378716746</v>
      </c>
      <c r="E26" s="33">
        <v>162433</v>
      </c>
      <c r="F26" s="51">
        <f t="shared" si="0"/>
        <v>2.3911074761099758</v>
      </c>
    </row>
    <row r="27" spans="1:6" x14ac:dyDescent="0.25">
      <c r="A27" s="38" t="s">
        <v>14</v>
      </c>
      <c r="B27" s="14" t="s">
        <v>41</v>
      </c>
      <c r="C27" s="33">
        <v>0</v>
      </c>
      <c r="D27" s="25">
        <f t="shared" si="0"/>
        <v>0</v>
      </c>
      <c r="E27" s="33">
        <v>0</v>
      </c>
      <c r="F27" s="51">
        <f t="shared" si="0"/>
        <v>0</v>
      </c>
    </row>
    <row r="28" spans="1:6" x14ac:dyDescent="0.25">
      <c r="A28" s="38" t="s">
        <v>15</v>
      </c>
      <c r="B28" s="14" t="s">
        <v>42</v>
      </c>
      <c r="C28" s="33">
        <v>53</v>
      </c>
      <c r="D28" s="25">
        <f t="shared" si="0"/>
        <v>4.1471048513302033</v>
      </c>
      <c r="E28" s="33">
        <v>62505</v>
      </c>
      <c r="F28" s="51">
        <f t="shared" si="0"/>
        <v>0.92010966241006464</v>
      </c>
    </row>
    <row r="29" spans="1:6" x14ac:dyDescent="0.25">
      <c r="A29" s="38" t="s">
        <v>16</v>
      </c>
      <c r="B29" s="14" t="s">
        <v>43</v>
      </c>
      <c r="C29" s="33">
        <v>0</v>
      </c>
      <c r="D29" s="25">
        <f t="shared" si="0"/>
        <v>0</v>
      </c>
      <c r="E29" s="33">
        <v>0</v>
      </c>
      <c r="F29" s="51">
        <f t="shared" si="0"/>
        <v>0</v>
      </c>
    </row>
    <row r="30" spans="1:6" x14ac:dyDescent="0.25">
      <c r="A30" s="38" t="s">
        <v>17</v>
      </c>
      <c r="B30" s="14" t="s">
        <v>44</v>
      </c>
      <c r="C30" s="33">
        <v>18</v>
      </c>
      <c r="D30" s="25">
        <f>C30/C$36*100</f>
        <v>1.4084507042253522</v>
      </c>
      <c r="E30" s="33">
        <v>5048</v>
      </c>
      <c r="F30" s="51">
        <f>E30/E$36*100</f>
        <v>7.4309472455739642E-2</v>
      </c>
    </row>
    <row r="31" spans="1:6" x14ac:dyDescent="0.25">
      <c r="A31" s="39" t="s">
        <v>23</v>
      </c>
      <c r="B31" s="7" t="s">
        <v>45</v>
      </c>
      <c r="C31" s="34">
        <f>SUM(C13:C30)</f>
        <v>19648</v>
      </c>
      <c r="D31" s="8">
        <f>C31/C$37*100</f>
        <v>93.892764981362902</v>
      </c>
      <c r="E31" s="27">
        <f>SUM(E13:E30)</f>
        <v>48973365</v>
      </c>
      <c r="F31" s="54">
        <f>E31/E$37*100</f>
        <v>87.818488482805748</v>
      </c>
    </row>
    <row r="32" spans="1:6" x14ac:dyDescent="0.25">
      <c r="A32" s="40" t="s">
        <v>22</v>
      </c>
      <c r="B32" s="5" t="s">
        <v>46</v>
      </c>
      <c r="C32" s="33">
        <v>974</v>
      </c>
      <c r="D32" s="25">
        <f>C32/C$36*100</f>
        <v>76.212832550860725</v>
      </c>
      <c r="E32" s="58">
        <v>6006041</v>
      </c>
      <c r="F32" s="51">
        <f>E32/E$36*100</f>
        <v>88.412388719798528</v>
      </c>
    </row>
    <row r="33" spans="1:6" x14ac:dyDescent="0.25">
      <c r="A33" s="40" t="s">
        <v>20</v>
      </c>
      <c r="B33" s="6" t="s">
        <v>47</v>
      </c>
      <c r="C33" s="33">
        <v>0</v>
      </c>
      <c r="D33" s="25">
        <f t="shared" ref="D33:D35" si="1">C33/C$36*100</f>
        <v>0</v>
      </c>
      <c r="E33" s="58">
        <v>10140</v>
      </c>
      <c r="F33" s="51">
        <f t="shared" ref="F33:F35" si="2">E33/E$36*100</f>
        <v>0.14926665029738509</v>
      </c>
    </row>
    <row r="34" spans="1:6" x14ac:dyDescent="0.25">
      <c r="A34" s="40" t="s">
        <v>21</v>
      </c>
      <c r="B34" s="17" t="s">
        <v>48</v>
      </c>
      <c r="C34" s="33">
        <v>304</v>
      </c>
      <c r="D34" s="25">
        <f t="shared" si="1"/>
        <v>23.787167449139279</v>
      </c>
      <c r="E34" s="58">
        <v>777031</v>
      </c>
      <c r="F34" s="51">
        <f t="shared" si="2"/>
        <v>11.438344629904087</v>
      </c>
    </row>
    <row r="35" spans="1:6" ht="15.75" customHeight="1" x14ac:dyDescent="0.25">
      <c r="A35" s="41" t="s">
        <v>19</v>
      </c>
      <c r="B35" s="17" t="s">
        <v>49</v>
      </c>
      <c r="C35" s="33">
        <v>0</v>
      </c>
      <c r="D35" s="25">
        <f t="shared" si="1"/>
        <v>0</v>
      </c>
      <c r="E35" s="58">
        <v>0</v>
      </c>
      <c r="F35" s="51">
        <f t="shared" si="2"/>
        <v>0</v>
      </c>
    </row>
    <row r="36" spans="1:6" x14ac:dyDescent="0.25">
      <c r="A36" s="42" t="s">
        <v>18</v>
      </c>
      <c r="B36" s="9" t="s">
        <v>50</v>
      </c>
      <c r="C36" s="35">
        <f>SUM(C32:C35)</f>
        <v>1278</v>
      </c>
      <c r="D36" s="8">
        <f>C36/C$37*100</f>
        <v>6.1072350186371018</v>
      </c>
      <c r="E36" s="36">
        <f>SUM(E32:E35)</f>
        <v>6793212</v>
      </c>
      <c r="F36" s="54">
        <f>E36/E$37*100</f>
        <v>12.181511517194251</v>
      </c>
    </row>
    <row r="37" spans="1:6" x14ac:dyDescent="0.25">
      <c r="A37" s="18" t="s">
        <v>24</v>
      </c>
      <c r="B37" s="19" t="s">
        <v>51</v>
      </c>
      <c r="C37" s="21">
        <f>C31+C36</f>
        <v>20926</v>
      </c>
      <c r="D37" s="23">
        <f>D31+D36</f>
        <v>100</v>
      </c>
      <c r="E37" s="21">
        <f>E31+E36</f>
        <v>55766577</v>
      </c>
      <c r="F37" s="52"/>
    </row>
    <row r="40" spans="1:6" x14ac:dyDescent="0.25">
      <c r="A40" t="s">
        <v>60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 izvještaj</oddHeader>
    <oddFooter>&amp;CU izvještaj su uključeni podaci zaključno sa 30.09.2020.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2020-11-06T13:32:16Z</dcterms:modified>
</cp:coreProperties>
</file>