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<sst xmlns="http://schemas.openxmlformats.org/spreadsheetml/2006/main" count="298" uniqueCount="88">
  <si>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</si>
  <si>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</si>
  <si>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</si>
  <si>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</si>
  <si>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</si>
  <si>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</si>
  <si>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</si>
  <si>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</si>
  <si>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</si>
  <si>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</si>
  <si>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</si>
  <si>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</si>
  <si>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</si>
  <si>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</si>
  <si>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</si>
  <si>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</si>
  <si>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</si>
  <si>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</si>
  <si>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</si>
  <si>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</si>
  <si>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</si>
  <si>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</si>
  <si>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</si>
  <si>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</si>
  <si>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</si>
  <si>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</si>
  <si>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</si>
  <si>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</si>
  <si>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</si>
  <si>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</si>
  <si>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</si>
  <si>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</si>
  <si>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</si>
  <si>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</si>
  <si>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</si>
  <si>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</si>
  <si>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</si>
  <si>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</si>
  <si>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</si>
  <si>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</si>
  <si>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</si>
  <si>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</si>
  <si>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</si>
  <si>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</si>
  <si>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</si>
  <si>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</si>
  <si>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</si>
  <si>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</si>
  <si>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</si>
  <si>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</si>
  <si>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</si>
  <si>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</si>
  <si>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</si>
  <si>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</si>
  <si>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</si>
  <si>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</si>
  <si>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</si>
  <si>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</si>
  <si>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</si>
  <si>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</si>
  <si>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</si>
  <si>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</si>
  <si>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</si>
  <si>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</si>
  <si>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</si>
  <si>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</si>
  <si>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</si>
  <si>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</si>
  <si>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</si>
  <si>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</si>
  <si>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</si>
  <si>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</si>
  <si>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</si>
  <si>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</si>
  <si>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</si>
  <si>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</si>
  <si>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</si>
  <si>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</si>
  <si>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</si>
  <si>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I-IX-2020</t>
  </si>
  <si>
    <t>Grawe osiguranje a.d.*</t>
  </si>
  <si>
    <t>*Atos osiguranje a.d. je koncem 2019. godine pripojeno Grawe osiguranju a.d.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</si>
  <si>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</si>
  <si>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</si>
  <si>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</si>
  <si>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*Podatci su dati na temelju nerevidiranih izvješća društava sa sjedištem u Federaciji Bosne i Hercegovine.</t>
  </si>
  <si>
    <t>*Podatci su dati na temelju nerevidiranih izvješća društava sa sjedištem u Republici Srpskoj.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</si>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</sst>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82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79</v>
      </c>
      <c r="D9" s="76"/>
      <c r="E9" s="76" t="s">
        <v>79</v>
      </c>
      <c r="F9" s="76"/>
      <c r="G9" s="76" t="s">
        <v>79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2">
        <f>FBiH!C11</f>
        <v>48433134</v>
      </c>
      <c r="D11" s="26">
        <f t="shared" ref="D11:D27" si="0">C11/C$36*100</f>
        <v>10.598823427754912</v>
      </c>
      <c r="E11" s="62">
        <f>FBiH!E11</f>
        <v>3053429</v>
      </c>
      <c r="F11" s="29">
        <f t="shared" ref="F11:F35" si="1">E11/E$36*100</f>
        <v>2.7221966325925488</v>
      </c>
      <c r="G11" s="62">
        <f t="shared" ref="G11:G35" si="2">C11+E11</f>
        <v>51486563</v>
      </c>
      <c r="H11" s="29">
        <f t="shared" ref="H11:H35" si="3">G11/G$36*100</f>
        <v>9.0464600992510569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2">
        <f>FBiH!C12</f>
        <v>28205245</v>
      </c>
      <c r="D12" s="26">
        <f t="shared" si="0"/>
        <v>6.1722706503272553</v>
      </c>
      <c r="E12" s="62">
        <f>FBiH!E12</f>
        <v>0</v>
      </c>
      <c r="F12" s="29">
        <f t="shared" si="1"/>
        <v>0</v>
      </c>
      <c r="G12" s="62">
        <f t="shared" si="2"/>
        <v>28205245</v>
      </c>
      <c r="H12" s="29">
        <f t="shared" si="3"/>
        <v>4.9558099941940261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2">
        <f>RS!C11</f>
        <v>12818671.199999999</v>
      </c>
      <c r="D13" s="26">
        <f t="shared" si="0"/>
        <v>2.8051629412882337</v>
      </c>
      <c r="E13" s="62">
        <f>RS!E11</f>
        <v>0</v>
      </c>
      <c r="F13" s="29">
        <f t="shared" si="1"/>
        <v>0</v>
      </c>
      <c r="G13" s="62">
        <f t="shared" si="2"/>
        <v>12818671.199999999</v>
      </c>
      <c r="H13" s="29">
        <f t="shared" si="3"/>
        <v>2.252307996092469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2">
        <f>FBiH!C13</f>
        <v>7995479</v>
      </c>
      <c r="D14" s="26">
        <f t="shared" si="0"/>
        <v>1.7496838040941647</v>
      </c>
      <c r="E14" s="62">
        <f>FBiH!E13</f>
        <v>0</v>
      </c>
      <c r="F14" s="29">
        <f t="shared" si="1"/>
        <v>0</v>
      </c>
      <c r="G14" s="62">
        <f t="shared" si="2"/>
        <v>7995479</v>
      </c>
      <c r="H14" s="29">
        <f t="shared" si="3"/>
        <v>1.4048477414951885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2">
        <f>FBiH!C14</f>
        <v>32217687</v>
      </c>
      <c r="D15" s="26">
        <f t="shared" si="0"/>
        <v>7.0503299613788126</v>
      </c>
      <c r="E15" s="62">
        <f>FBiH!E14</f>
        <v>0</v>
      </c>
      <c r="F15" s="29">
        <f t="shared" si="1"/>
        <v>0</v>
      </c>
      <c r="G15" s="62">
        <f t="shared" si="2"/>
        <v>32217687</v>
      </c>
      <c r="H15" s="29">
        <f t="shared" si="3"/>
        <v>5.660817171572698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2">
        <f>FBiH!C15</f>
        <v>25268558</v>
      </c>
      <c r="D16" s="26">
        <f t="shared" si="0"/>
        <v>5.5296232640238356</v>
      </c>
      <c r="E16" s="62">
        <f>FBiH!E15</f>
        <v>3354365</v>
      </c>
      <c r="F16" s="29">
        <f t="shared" si="1"/>
        <v>2.9904874511528861</v>
      </c>
      <c r="G16" s="62">
        <f t="shared" si="2"/>
        <v>28622923</v>
      </c>
      <c r="H16" s="29">
        <f t="shared" si="3"/>
        <v>5.0291982170850158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2">
        <f>RS!C12</f>
        <v>17522702.170000002</v>
      </c>
      <c r="D17" s="26">
        <f t="shared" si="0"/>
        <v>3.8345655326985009</v>
      </c>
      <c r="E17" s="62">
        <f>RS!E12</f>
        <v>0</v>
      </c>
      <c r="F17" s="29">
        <f t="shared" si="1"/>
        <v>0</v>
      </c>
      <c r="G17" s="62">
        <f t="shared" si="2"/>
        <v>17522702.170000002</v>
      </c>
      <c r="H17" s="29">
        <f t="shared" si="3"/>
        <v>3.0788309954184538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2">
        <f>RS!C13</f>
        <v>18018957</v>
      </c>
      <c r="D18" s="26">
        <f t="shared" si="0"/>
        <v>3.9431630337055696</v>
      </c>
      <c r="E18" s="62">
        <f>RS!E13</f>
        <v>0</v>
      </c>
      <c r="F18" s="29">
        <f t="shared" si="1"/>
        <v>0</v>
      </c>
      <c r="G18" s="62">
        <f t="shared" si="2"/>
        <v>18018957</v>
      </c>
      <c r="H18" s="29">
        <f t="shared" si="3"/>
        <v>3.1660255809000213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2">
        <f>FBiH!C16</f>
        <v>46848547</v>
      </c>
      <c r="D19" s="26">
        <f t="shared" si="0"/>
        <v>10.252061687766831</v>
      </c>
      <c r="E19" s="62">
        <f>FBiH!E16</f>
        <v>0</v>
      </c>
      <c r="F19" s="29">
        <f t="shared" si="1"/>
        <v>0</v>
      </c>
      <c r="G19" s="62">
        <f t="shared" si="2"/>
        <v>46848547</v>
      </c>
      <c r="H19" s="29">
        <f t="shared" si="3"/>
        <v>8.2315362775990266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2">
        <f>RS!C14</f>
        <v>8436279</v>
      </c>
      <c r="D20" s="26">
        <f t="shared" si="0"/>
        <v>1.846145894838785</v>
      </c>
      <c r="E20" s="62">
        <f>RS!E14</f>
        <v>0</v>
      </c>
      <c r="F20" s="29">
        <f t="shared" si="1"/>
        <v>0</v>
      </c>
      <c r="G20" s="62">
        <f t="shared" si="2"/>
        <v>8436279</v>
      </c>
      <c r="H20" s="29">
        <f t="shared" si="3"/>
        <v>1.482298621480125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80</v>
      </c>
      <c r="C21" s="62">
        <f>RS!C15</f>
        <v>7634778</v>
      </c>
      <c r="D21" s="26">
        <f t="shared" si="0"/>
        <v>1.6707501094624144</v>
      </c>
      <c r="E21" s="62">
        <f>RS!E15</f>
        <v>15705291</v>
      </c>
      <c r="F21" s="29">
        <f t="shared" si="1"/>
        <v>14.001599602966392</v>
      </c>
      <c r="G21" s="62">
        <f t="shared" si="2"/>
        <v>23340069</v>
      </c>
      <c r="H21" s="29">
        <f t="shared" si="3"/>
        <v>4.1009729649708122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2">
        <f>FBiH!C17</f>
        <v>20277183</v>
      </c>
      <c r="D22" s="26">
        <f t="shared" si="0"/>
        <v>4.4373399877297564</v>
      </c>
      <c r="E22" s="62">
        <f>FBiH!E17</f>
        <v>20573228</v>
      </c>
      <c r="F22" s="29">
        <f t="shared" si="1"/>
        <v>18.341468553275263</v>
      </c>
      <c r="G22" s="62">
        <f t="shared" si="2"/>
        <v>40850411</v>
      </c>
      <c r="H22" s="29">
        <f t="shared" si="3"/>
        <v>7.1776322134671622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2">
        <f>RS!C16</f>
        <v>3663255.35</v>
      </c>
      <c r="D23" s="26">
        <f t="shared" si="0"/>
        <v>0.80164534934758758</v>
      </c>
      <c r="E23" s="62">
        <f>RS!E16</f>
        <v>0</v>
      </c>
      <c r="F23" s="29">
        <f t="shared" si="1"/>
        <v>0</v>
      </c>
      <c r="G23" s="62">
        <f t="shared" si="2"/>
        <v>3663255.35</v>
      </c>
      <c r="H23" s="29">
        <f t="shared" si="3"/>
        <v>0.64365324516113009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2">
        <f>RS!C17</f>
        <v>8719592.379999999</v>
      </c>
      <c r="D24" s="26">
        <f t="shared" si="0"/>
        <v>1.9081445358794498</v>
      </c>
      <c r="E24" s="62">
        <f>RS!E17</f>
        <v>0</v>
      </c>
      <c r="F24" s="29">
        <f t="shared" si="1"/>
        <v>0</v>
      </c>
      <c r="G24" s="62">
        <f t="shared" si="2"/>
        <v>8719592.379999999</v>
      </c>
      <c r="H24" s="29">
        <f t="shared" si="3"/>
        <v>1.5320782734594955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2">
        <f>RS!C18</f>
        <v>11996420.310000001</v>
      </c>
      <c r="D25" s="26">
        <f t="shared" si="0"/>
        <v>2.6252263714923516</v>
      </c>
      <c r="E25" s="62">
        <f>RS!E18</f>
        <v>0</v>
      </c>
      <c r="F25" s="29">
        <f t="shared" si="1"/>
        <v>0</v>
      </c>
      <c r="G25" s="62">
        <f t="shared" si="2"/>
        <v>11996420.310000001</v>
      </c>
      <c r="H25" s="29">
        <f t="shared" si="3"/>
        <v>2.1078341871113051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2">
        <f>RS!C19</f>
        <v>17942375.009999998</v>
      </c>
      <c r="D26" s="26">
        <f t="shared" si="0"/>
        <v>3.9264042794660421</v>
      </c>
      <c r="E26" s="62">
        <f>RS!E19</f>
        <v>0</v>
      </c>
      <c r="F26" s="29">
        <f t="shared" si="1"/>
        <v>0</v>
      </c>
      <c r="G26" s="62">
        <f t="shared" si="2"/>
        <v>17942375.009999998</v>
      </c>
      <c r="H26" s="29">
        <f t="shared" si="3"/>
        <v>3.1525697221965325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2">
        <f>RS!C20</f>
        <v>8435940.1199999992</v>
      </c>
      <c r="D27" s="26">
        <f t="shared" si="0"/>
        <v>1.8460717363240127</v>
      </c>
      <c r="E27" s="62">
        <f>RS!E20</f>
        <v>0</v>
      </c>
      <c r="F27" s="29">
        <f t="shared" si="1"/>
        <v>0</v>
      </c>
      <c r="G27" s="62">
        <f t="shared" si="2"/>
        <v>8435940.1199999992</v>
      </c>
      <c r="H27" s="29">
        <f t="shared" si="3"/>
        <v>1.4822390784805575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2">
        <f>RS!C21</f>
        <v>6469976.0700000003</v>
      </c>
      <c r="D28" s="26">
        <f t="shared" ref="D28:D35" si="4">C28/C$36*100</f>
        <v>1.415851675997875</v>
      </c>
      <c r="E28" s="62">
        <f>RS!E21</f>
        <v>0</v>
      </c>
      <c r="F28" s="29">
        <f t="shared" si="1"/>
        <v>0</v>
      </c>
      <c r="G28" s="62">
        <f t="shared" si="2"/>
        <v>6469976.0700000003</v>
      </c>
      <c r="H28" s="29">
        <f t="shared" si="3"/>
        <v>1.1368088477835308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2">
        <f>FBiH!C18</f>
        <v>47633345</v>
      </c>
      <c r="D29" s="26">
        <f t="shared" si="4"/>
        <v>10.42380228643334</v>
      </c>
      <c r="E29" s="62">
        <f>FBiH!E18</f>
        <v>2953936</v>
      </c>
      <c r="F29" s="29">
        <f t="shared" si="1"/>
        <v>2.6334965155875261</v>
      </c>
      <c r="G29" s="62">
        <f t="shared" si="2"/>
        <v>50587281</v>
      </c>
      <c r="H29" s="29">
        <f t="shared" si="3"/>
        <v>8.8884515188186306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2">
        <f>RS!C22</f>
        <v>2638285.39</v>
      </c>
      <c r="D30" s="26">
        <f t="shared" si="4"/>
        <v>0.57734692536385335</v>
      </c>
      <c r="E30" s="62">
        <f>RS!E22</f>
        <v>0</v>
      </c>
      <c r="F30" s="29">
        <f t="shared" si="1"/>
        <v>0</v>
      </c>
      <c r="G30" s="62">
        <f t="shared" si="2"/>
        <v>2638285.39</v>
      </c>
      <c r="H30" s="29">
        <f t="shared" si="3"/>
        <v>0.46356062864541986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2">
        <f>RS!C23</f>
        <v>8655070.6399999987</v>
      </c>
      <c r="D31" s="26">
        <f t="shared" si="4"/>
        <v>1.8940249761269976</v>
      </c>
      <c r="E31" s="62">
        <f>RS!E23</f>
        <v>0</v>
      </c>
      <c r="F31" s="29">
        <f t="shared" si="1"/>
        <v>0</v>
      </c>
      <c r="G31" s="62">
        <f t="shared" si="2"/>
        <v>8655070.6399999987</v>
      </c>
      <c r="H31" s="29">
        <f t="shared" si="3"/>
        <v>1.5207414641555954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2">
        <f>FBiH!C19</f>
        <v>25254971</v>
      </c>
      <c r="D32" s="26">
        <f t="shared" si="4"/>
        <v>5.5266499645071683</v>
      </c>
      <c r="E32" s="62">
        <f>FBiH!E19</f>
        <v>16190209</v>
      </c>
      <c r="F32" s="29">
        <f t="shared" si="1"/>
        <v>14.433914271715365</v>
      </c>
      <c r="G32" s="62">
        <f t="shared" si="2"/>
        <v>41445180</v>
      </c>
      <c r="H32" s="29">
        <f t="shared" si="3"/>
        <v>7.282136257109995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2">
        <f>FBiH!C20</f>
        <v>20793488</v>
      </c>
      <c r="D33" s="26">
        <f t="shared" si="4"/>
        <v>4.5503251505289875</v>
      </c>
      <c r="E33" s="62">
        <f>FBiH!E20</f>
        <v>23731647</v>
      </c>
      <c r="F33" s="29">
        <f t="shared" si="1"/>
        <v>21.15726599481274</v>
      </c>
      <c r="G33" s="62">
        <f t="shared" si="2"/>
        <v>44525135</v>
      </c>
      <c r="H33" s="29">
        <f t="shared" si="3"/>
        <v>7.8233005607942161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2">
        <f>FBiH!C21</f>
        <v>247470</v>
      </c>
      <c r="D34" s="26">
        <f t="shared" si="4"/>
        <v>5.4154885654653442E-2</v>
      </c>
      <c r="E34" s="62">
        <f>FBiH!E21</f>
        <v>24705011</v>
      </c>
      <c r="F34" s="29">
        <f t="shared" si="1"/>
        <v>22.025040619042354</v>
      </c>
      <c r="G34" s="62">
        <f t="shared" si="2"/>
        <v>24952481</v>
      </c>
      <c r="H34" s="29">
        <f t="shared" si="3"/>
        <v>4.3842822396946586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2">
        <f>RS!C24</f>
        <v>20839671</v>
      </c>
      <c r="D35" s="26">
        <f t="shared" si="4"/>
        <v>4.5604315678086129</v>
      </c>
      <c r="E35" s="62">
        <f>RS!E24</f>
        <v>1900718</v>
      </c>
      <c r="F35" s="29">
        <f t="shared" si="1"/>
        <v>1.6945303588549281</v>
      </c>
      <c r="G35" s="62">
        <f t="shared" si="2"/>
        <v>22740389</v>
      </c>
      <c r="H35" s="29">
        <f t="shared" si="3"/>
        <v>3.995606032780779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456967080.63999999</v>
      </c>
      <c r="D36" s="10">
        <f>SUM(D11:D35)</f>
        <v>100</v>
      </c>
      <c r="E36" s="10">
        <f>SUM(E11:E35)</f>
        <v>112167834</v>
      </c>
      <c r="F36" s="27">
        <f>SUM(F11:F35)</f>
        <v>100</v>
      </c>
      <c r="G36" s="10">
        <f>SUM(G11:G35)+0.4</f>
        <v>569134915.03999996</v>
      </c>
      <c r="H36" s="27">
        <f>SUM(H11:H35)</f>
        <v>99.999999929717902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 t="s">
        <v>81</v>
      </c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83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</row>
    <row r="9" spans="1:8" s="28" customFormat="1" ht="21.75" customHeight="1" x14ac:dyDescent="0.25">
      <c r="A9" s="73"/>
      <c r="B9" s="76"/>
      <c r="C9" s="76" t="s">
        <v>79</v>
      </c>
      <c r="D9" s="76"/>
      <c r="E9" s="76" t="s">
        <v>79</v>
      </c>
      <c r="F9" s="76"/>
      <c r="G9" s="76" t="s">
        <v>79</v>
      </c>
      <c r="H9" s="78"/>
    </row>
    <row r="10" spans="1:8" ht="19.5" customHeight="1" thickBot="1" x14ac:dyDescent="0.3">
      <c r="A10" s="74"/>
      <c r="B10" s="77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</row>
    <row r="11" spans="1:8" ht="16.5" customHeight="1" x14ac:dyDescent="0.25">
      <c r="A11" s="15" t="s">
        <v>27</v>
      </c>
      <c r="B11" s="7" t="s">
        <v>62</v>
      </c>
      <c r="C11" s="62">
        <v>48433134</v>
      </c>
      <c r="D11" s="47">
        <f>C11/C22*100</f>
        <v>15.975300373193239</v>
      </c>
      <c r="E11" s="62">
        <v>3053429</v>
      </c>
      <c r="F11" s="29">
        <f>E11/E22*100</f>
        <v>3.2290292620727232</v>
      </c>
      <c r="G11" s="62">
        <f>C11+E11</f>
        <v>51486563</v>
      </c>
      <c r="H11" s="29">
        <f>G11/G22*100</f>
        <v>12.944878588297776</v>
      </c>
    </row>
    <row r="12" spans="1:8" ht="16.5" customHeight="1" x14ac:dyDescent="0.25">
      <c r="A12" s="15" t="s">
        <v>28</v>
      </c>
      <c r="B12" s="7" t="s">
        <v>0</v>
      </c>
      <c r="C12" s="62">
        <v>28205245</v>
      </c>
      <c r="D12" s="47">
        <f>C12/C22*100</f>
        <v>9.3032852463048687</v>
      </c>
      <c r="E12" s="62">
        <v>0</v>
      </c>
      <c r="F12" s="29">
        <f>E12/E22*100</f>
        <v>0</v>
      </c>
      <c r="G12" s="62">
        <f>C12+E12+0.4</f>
        <v>28205245.399999999</v>
      </c>
      <c r="H12" s="29">
        <f>G12/G22*100</f>
        <v>7.0914323268411668</v>
      </c>
    </row>
    <row r="13" spans="1:8" ht="16.5" customHeight="1" x14ac:dyDescent="0.25">
      <c r="A13" s="15" t="s">
        <v>29</v>
      </c>
      <c r="B13" s="7" t="s">
        <v>1</v>
      </c>
      <c r="C13" s="62">
        <v>7995479</v>
      </c>
      <c r="D13" s="47">
        <f>C13/C22*100</f>
        <v>2.637247852938005</v>
      </c>
      <c r="E13" s="62">
        <v>0</v>
      </c>
      <c r="F13" s="29">
        <f>E13/E22*100</f>
        <v>0</v>
      </c>
      <c r="G13" s="62">
        <f t="shared" ref="G13:G21" si="0">C13+E13</f>
        <v>7995479</v>
      </c>
      <c r="H13" s="29">
        <f>G13/G22*100</f>
        <v>2.0102430397283371</v>
      </c>
    </row>
    <row r="14" spans="1:8" x14ac:dyDescent="0.25">
      <c r="A14" s="15" t="s">
        <v>30</v>
      </c>
      <c r="B14" s="7" t="s">
        <v>24</v>
      </c>
      <c r="C14" s="62">
        <v>32217687</v>
      </c>
      <c r="D14" s="47">
        <f>C14/C22*100</f>
        <v>10.626758680421608</v>
      </c>
      <c r="E14" s="62">
        <v>0</v>
      </c>
      <c r="F14" s="29">
        <f>E14/E22*100</f>
        <v>0</v>
      </c>
      <c r="G14" s="62">
        <f t="shared" si="0"/>
        <v>32217687</v>
      </c>
      <c r="H14" s="29">
        <f>G14/G22*100</f>
        <v>8.1002502849292863</v>
      </c>
    </row>
    <row r="15" spans="1:8" ht="16.5" customHeight="1" x14ac:dyDescent="0.25">
      <c r="A15" s="15" t="s">
        <v>31</v>
      </c>
      <c r="B15" s="7" t="s">
        <v>2</v>
      </c>
      <c r="C15" s="62">
        <v>25268558</v>
      </c>
      <c r="D15" s="47">
        <f>C15/C22*100</f>
        <v>8.334641405766865</v>
      </c>
      <c r="E15" s="62">
        <v>3354365</v>
      </c>
      <c r="F15" s="29">
        <f>E15/E22*100</f>
        <v>3.5472718509821486</v>
      </c>
      <c r="G15" s="62">
        <f t="shared" si="0"/>
        <v>28622923</v>
      </c>
      <c r="H15" s="29">
        <f>G15/G22*100</f>
        <v>7.1964458586446334</v>
      </c>
    </row>
    <row r="16" spans="1:8" ht="16.5" customHeight="1" x14ac:dyDescent="0.25">
      <c r="A16" s="15" t="s">
        <v>32</v>
      </c>
      <c r="B16" s="7" t="s">
        <v>3</v>
      </c>
      <c r="C16" s="62">
        <v>46848547</v>
      </c>
      <c r="D16" s="47">
        <f>C16/C22*100</f>
        <v>15.452636419783634</v>
      </c>
      <c r="E16" s="62">
        <v>0</v>
      </c>
      <c r="F16" s="29">
        <f>E16/E22*100</f>
        <v>0</v>
      </c>
      <c r="G16" s="62">
        <f t="shared" si="0"/>
        <v>46848547</v>
      </c>
      <c r="H16" s="29">
        <f>G16/G22*100</f>
        <v>11.778777172466572</v>
      </c>
    </row>
    <row r="17" spans="1:8" ht="16.5" customHeight="1" x14ac:dyDescent="0.25">
      <c r="A17" s="15" t="s">
        <v>33</v>
      </c>
      <c r="B17" s="7" t="s">
        <v>4</v>
      </c>
      <c r="C17" s="62">
        <v>20277183</v>
      </c>
      <c r="D17" s="47">
        <f>C17/C22*100</f>
        <v>6.6882743773551301</v>
      </c>
      <c r="E17" s="62">
        <v>20573228</v>
      </c>
      <c r="F17" s="29">
        <f>E17/E22*100</f>
        <v>21.756377904085504</v>
      </c>
      <c r="G17" s="62">
        <f t="shared" si="0"/>
        <v>40850411</v>
      </c>
      <c r="H17" s="29">
        <f>G17/G22*100</f>
        <v>10.270711033421749</v>
      </c>
    </row>
    <row r="18" spans="1:8" ht="16.5" customHeight="1" x14ac:dyDescent="0.25">
      <c r="A18" s="15" t="s">
        <v>34</v>
      </c>
      <c r="B18" s="7" t="s">
        <v>5</v>
      </c>
      <c r="C18" s="62">
        <v>47633345</v>
      </c>
      <c r="D18" s="47">
        <f>C18/C22*100</f>
        <v>15.711496062900704</v>
      </c>
      <c r="E18" s="62">
        <v>2953936</v>
      </c>
      <c r="F18" s="29">
        <f>E18/E22*100</f>
        <v>3.1238144991385264</v>
      </c>
      <c r="G18" s="62">
        <f t="shared" si="0"/>
        <v>50587281</v>
      </c>
      <c r="H18" s="29">
        <f>G18/G22*100</f>
        <v>12.718778891049748</v>
      </c>
    </row>
    <row r="19" spans="1:8" ht="16.5" customHeight="1" x14ac:dyDescent="0.25">
      <c r="A19" s="15" t="s">
        <v>35</v>
      </c>
      <c r="B19" s="7" t="s">
        <v>6</v>
      </c>
      <c r="C19" s="62">
        <v>25254971</v>
      </c>
      <c r="D19" s="47">
        <f>C19/C22*100</f>
        <v>8.3301598372982504</v>
      </c>
      <c r="E19" s="62">
        <v>16190209</v>
      </c>
      <c r="F19" s="29">
        <f>E19/E22*100</f>
        <v>17.121294983467166</v>
      </c>
      <c r="G19" s="62">
        <f t="shared" si="0"/>
        <v>41445180</v>
      </c>
      <c r="H19" s="29">
        <f>G19/G22*100</f>
        <v>10.420249321558856</v>
      </c>
    </row>
    <row r="20" spans="1:8" ht="16.5" customHeight="1" x14ac:dyDescent="0.25">
      <c r="A20" s="15" t="s">
        <v>36</v>
      </c>
      <c r="B20" s="7" t="s">
        <v>7</v>
      </c>
      <c r="C20" s="62">
        <v>20793488</v>
      </c>
      <c r="D20" s="47">
        <f>C20/C22*100</f>
        <v>6.8585736493200944</v>
      </c>
      <c r="E20" s="62">
        <v>23731647</v>
      </c>
      <c r="F20" s="29">
        <f>E20/E22*100</f>
        <v>25.096435057170268</v>
      </c>
      <c r="G20" s="62">
        <f t="shared" si="0"/>
        <v>44525135</v>
      </c>
      <c r="H20" s="29">
        <f>G20/G22*100</f>
        <v>11.194619200014728</v>
      </c>
    </row>
    <row r="21" spans="1:8" ht="16.5" customHeight="1" x14ac:dyDescent="0.25">
      <c r="A21" s="15" t="s">
        <v>37</v>
      </c>
      <c r="B21" s="7" t="s">
        <v>67</v>
      </c>
      <c r="C21" s="62">
        <v>247470</v>
      </c>
      <c r="D21" s="47">
        <f>C21/C22*100</f>
        <v>8.1626094717598296E-2</v>
      </c>
      <c r="E21" s="62">
        <v>24705011</v>
      </c>
      <c r="F21" s="29">
        <f>E21/E22*100</f>
        <v>26.125776443083666</v>
      </c>
      <c r="G21" s="62">
        <f t="shared" si="0"/>
        <v>24952481</v>
      </c>
      <c r="H21" s="29">
        <f>G21/G22*100</f>
        <v>6.2736142830471531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303175107</v>
      </c>
      <c r="D22" s="10">
        <f t="shared" si="1"/>
        <v>100</v>
      </c>
      <c r="E22" s="10">
        <f t="shared" si="1"/>
        <v>94561825</v>
      </c>
      <c r="F22" s="27">
        <f t="shared" si="1"/>
        <v>100</v>
      </c>
      <c r="G22" s="10">
        <f t="shared" si="1"/>
        <v>397736932.39999998</v>
      </c>
      <c r="H22" s="27">
        <f t="shared" si="1"/>
        <v>100.00000000000001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85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9.5" customHeight="1" thickBot="1" x14ac:dyDescent="0.3">
      <c r="A9" s="74"/>
      <c r="B9" s="77"/>
      <c r="C9" s="51" t="s">
        <v>64</v>
      </c>
      <c r="D9" s="51" t="s">
        <v>73</v>
      </c>
      <c r="E9" s="81"/>
      <c r="F9" s="35" t="s">
        <v>66</v>
      </c>
      <c r="G9" s="35" t="s">
        <v>74</v>
      </c>
      <c r="H9" s="51" t="s">
        <v>64</v>
      </c>
      <c r="I9" s="51" t="s">
        <v>73</v>
      </c>
      <c r="J9" s="81"/>
      <c r="K9" s="35" t="s">
        <v>66</v>
      </c>
      <c r="L9" s="36" t="s">
        <v>74</v>
      </c>
    </row>
    <row r="10" spans="1:12" ht="16.5" customHeight="1" x14ac:dyDescent="0.25">
      <c r="A10" s="54" t="s">
        <v>27</v>
      </c>
      <c r="B10" s="7" t="s">
        <v>62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71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65</v>
      </c>
      <c r="C24" s="62">
        <v>1763207</v>
      </c>
      <c r="D24" s="62"/>
      <c r="E24" s="46">
        <f>IFERROR((D24-C24)/C24*100, "-")</f>
        <v>-100</v>
      </c>
      <c r="F24" s="46" t="s">
        <v>71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70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67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84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</row>
    <row r="9" spans="1:8" ht="21" customHeight="1" x14ac:dyDescent="0.25">
      <c r="A9" s="73"/>
      <c r="B9" s="76"/>
      <c r="C9" s="76" t="s">
        <v>79</v>
      </c>
      <c r="D9" s="76"/>
      <c r="E9" s="76" t="s">
        <v>79</v>
      </c>
      <c r="F9" s="76"/>
      <c r="G9" s="76" t="s">
        <v>79</v>
      </c>
      <c r="H9" s="78"/>
    </row>
    <row r="10" spans="1:8" ht="18.75" customHeight="1" thickBot="1" x14ac:dyDescent="0.3">
      <c r="A10" s="74"/>
      <c r="B10" s="77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</row>
    <row r="11" spans="1:8" x14ac:dyDescent="0.25">
      <c r="A11" s="15" t="s">
        <v>27</v>
      </c>
      <c r="B11" s="7" t="s">
        <v>12</v>
      </c>
      <c r="C11" s="62">
        <v>12818671.199999999</v>
      </c>
      <c r="D11" s="47">
        <f t="shared" ref="D11:D24" si="0">C11/C$25*100</f>
        <v>8.3350716533531575</v>
      </c>
      <c r="E11" s="62">
        <v>0</v>
      </c>
      <c r="F11" s="30">
        <f t="shared" ref="F11:F24" si="1">E11/E$25*100</f>
        <v>0</v>
      </c>
      <c r="G11" s="62">
        <f t="shared" ref="G11:G24" si="2">C11+E11</f>
        <v>12818671.199999999</v>
      </c>
      <c r="H11" s="30">
        <f t="shared" ref="H11:H24" si="3">G11/G$25*100</f>
        <v>7.478892693226161</v>
      </c>
    </row>
    <row r="12" spans="1:8" x14ac:dyDescent="0.25">
      <c r="A12" s="15" t="s">
        <v>28</v>
      </c>
      <c r="B12" s="7" t="s">
        <v>13</v>
      </c>
      <c r="C12" s="62">
        <v>17522702.170000002</v>
      </c>
      <c r="D12" s="47">
        <f t="shared" si="0"/>
        <v>11.393768969385601</v>
      </c>
      <c r="E12" s="62">
        <v>0</v>
      </c>
      <c r="F12" s="30">
        <f t="shared" si="1"/>
        <v>0</v>
      </c>
      <c r="G12" s="62">
        <f t="shared" si="2"/>
        <v>17522702.170000002</v>
      </c>
      <c r="H12" s="30">
        <f t="shared" si="3"/>
        <v>10.223400474207592</v>
      </c>
    </row>
    <row r="13" spans="1:8" x14ac:dyDescent="0.25">
      <c r="A13" s="15" t="s">
        <v>29</v>
      </c>
      <c r="B13" s="7" t="s">
        <v>14</v>
      </c>
      <c r="C13" s="62">
        <v>18018957</v>
      </c>
      <c r="D13" s="47">
        <f t="shared" si="0"/>
        <v>11.716448247279287</v>
      </c>
      <c r="E13" s="62">
        <v>0</v>
      </c>
      <c r="F13" s="30">
        <f t="shared" si="1"/>
        <v>0</v>
      </c>
      <c r="G13" s="62">
        <f t="shared" si="2"/>
        <v>18018957</v>
      </c>
      <c r="H13" s="30">
        <f t="shared" si="3"/>
        <v>10.512934121194744</v>
      </c>
    </row>
    <row r="14" spans="1:8" x14ac:dyDescent="0.25">
      <c r="A14" s="15" t="s">
        <v>30</v>
      </c>
      <c r="B14" s="7" t="s">
        <v>23</v>
      </c>
      <c r="C14" s="62">
        <v>8436279</v>
      </c>
      <c r="D14" s="47">
        <f t="shared" si="0"/>
        <v>5.4855131905308978</v>
      </c>
      <c r="E14" s="62">
        <v>0</v>
      </c>
      <c r="F14" s="30">
        <f t="shared" si="1"/>
        <v>0</v>
      </c>
      <c r="G14" s="62">
        <f t="shared" si="2"/>
        <v>8436279</v>
      </c>
      <c r="H14" s="30">
        <f t="shared" si="3"/>
        <v>4.9220410124192355</v>
      </c>
    </row>
    <row r="15" spans="1:8" x14ac:dyDescent="0.25">
      <c r="A15" s="15" t="s">
        <v>31</v>
      </c>
      <c r="B15" s="7" t="s">
        <v>16</v>
      </c>
      <c r="C15" s="62">
        <v>7634778</v>
      </c>
      <c r="D15" s="47">
        <f t="shared" si="0"/>
        <v>4.9643540032015423</v>
      </c>
      <c r="E15" s="62">
        <v>15705291</v>
      </c>
      <c r="F15" s="30">
        <f t="shared" si="1"/>
        <v>89.204151832479468</v>
      </c>
      <c r="G15" s="62">
        <f t="shared" si="2"/>
        <v>23340069</v>
      </c>
      <c r="H15" s="30">
        <f t="shared" si="3"/>
        <v>13.617470077826352</v>
      </c>
    </row>
    <row r="16" spans="1:8" x14ac:dyDescent="0.25">
      <c r="A16" s="15" t="s">
        <v>32</v>
      </c>
      <c r="B16" s="7" t="s">
        <v>17</v>
      </c>
      <c r="C16" s="62">
        <v>3663255.35</v>
      </c>
      <c r="D16" s="47">
        <f t="shared" si="0"/>
        <v>2.3819548337256129</v>
      </c>
      <c r="E16" s="62">
        <v>0</v>
      </c>
      <c r="F16" s="30">
        <f t="shared" si="1"/>
        <v>0</v>
      </c>
      <c r="G16" s="62">
        <f t="shared" si="2"/>
        <v>3663255.35</v>
      </c>
      <c r="H16" s="30">
        <f t="shared" si="3"/>
        <v>2.1372803189254626</v>
      </c>
    </row>
    <row r="17" spans="1:8" x14ac:dyDescent="0.25">
      <c r="A17" s="15" t="s">
        <v>33</v>
      </c>
      <c r="B17" s="7" t="s">
        <v>18</v>
      </c>
      <c r="C17" s="62">
        <v>8719592.379999999</v>
      </c>
      <c r="D17" s="47">
        <f t="shared" si="0"/>
        <v>5.6697317640327798</v>
      </c>
      <c r="E17" s="62">
        <v>0</v>
      </c>
      <c r="F17" s="30">
        <f t="shared" si="1"/>
        <v>0</v>
      </c>
      <c r="G17" s="62">
        <f t="shared" si="2"/>
        <v>8719592.379999999</v>
      </c>
      <c r="H17" s="30">
        <f t="shared" si="3"/>
        <v>5.0873366452126882</v>
      </c>
    </row>
    <row r="18" spans="1:8" x14ac:dyDescent="0.25">
      <c r="A18" s="15" t="s">
        <v>34</v>
      </c>
      <c r="B18" s="7" t="s">
        <v>19</v>
      </c>
      <c r="C18" s="62">
        <v>11996420.310000001</v>
      </c>
      <c r="D18" s="47">
        <f t="shared" si="0"/>
        <v>7.8004202859646723</v>
      </c>
      <c r="E18" s="62">
        <v>0</v>
      </c>
      <c r="F18" s="30">
        <f t="shared" si="1"/>
        <v>0</v>
      </c>
      <c r="G18" s="62">
        <f t="shared" si="2"/>
        <v>11996420.310000001</v>
      </c>
      <c r="H18" s="30">
        <f t="shared" si="3"/>
        <v>6.9991607399469702</v>
      </c>
    </row>
    <row r="19" spans="1:8" x14ac:dyDescent="0.25">
      <c r="A19" s="15" t="s">
        <v>35</v>
      </c>
      <c r="B19" s="7" t="s">
        <v>11</v>
      </c>
      <c r="C19" s="62">
        <v>17942375.009999998</v>
      </c>
      <c r="D19" s="47">
        <f t="shared" si="0"/>
        <v>11.666652417115049</v>
      </c>
      <c r="E19" s="62">
        <v>0</v>
      </c>
      <c r="F19" s="30">
        <f t="shared" si="1"/>
        <v>0</v>
      </c>
      <c r="G19" s="62">
        <f t="shared" si="2"/>
        <v>17942375.009999998</v>
      </c>
      <c r="H19" s="30">
        <f t="shared" si="3"/>
        <v>10.46825332109405</v>
      </c>
    </row>
    <row r="20" spans="1:8" x14ac:dyDescent="0.25">
      <c r="A20" s="15" t="s">
        <v>36</v>
      </c>
      <c r="B20" s="7" t="s">
        <v>15</v>
      </c>
      <c r="C20" s="62">
        <v>8435940.1199999992</v>
      </c>
      <c r="D20" s="47">
        <f t="shared" si="0"/>
        <v>5.4852928409300823</v>
      </c>
      <c r="E20" s="62">
        <v>0</v>
      </c>
      <c r="F20" s="30">
        <f t="shared" si="1"/>
        <v>0</v>
      </c>
      <c r="G20" s="62">
        <f t="shared" si="2"/>
        <v>8435940.1199999992</v>
      </c>
      <c r="H20" s="30">
        <f t="shared" si="3"/>
        <v>4.9218432971399881</v>
      </c>
    </row>
    <row r="21" spans="1:8" x14ac:dyDescent="0.25">
      <c r="A21" s="15" t="s">
        <v>37</v>
      </c>
      <c r="B21" s="7" t="s">
        <v>65</v>
      </c>
      <c r="C21" s="62">
        <v>6469976.0700000003</v>
      </c>
      <c r="D21" s="47">
        <f t="shared" si="0"/>
        <v>4.2069660183600206</v>
      </c>
      <c r="E21" s="62">
        <v>0</v>
      </c>
      <c r="F21" s="30">
        <f t="shared" si="1"/>
        <v>0</v>
      </c>
      <c r="G21" s="62">
        <f t="shared" si="2"/>
        <v>6469976.0700000003</v>
      </c>
      <c r="H21" s="30">
        <f t="shared" si="3"/>
        <v>3.774826267115043</v>
      </c>
    </row>
    <row r="22" spans="1:8" x14ac:dyDescent="0.25">
      <c r="A22" s="15" t="s">
        <v>38</v>
      </c>
      <c r="B22" s="7" t="s">
        <v>22</v>
      </c>
      <c r="C22" s="62">
        <v>2638285.39</v>
      </c>
      <c r="D22" s="47">
        <f t="shared" si="0"/>
        <v>1.7154896497887224</v>
      </c>
      <c r="E22" s="62">
        <v>0</v>
      </c>
      <c r="F22" s="30">
        <f t="shared" si="1"/>
        <v>0</v>
      </c>
      <c r="G22" s="62">
        <f t="shared" si="2"/>
        <v>2638285.39</v>
      </c>
      <c r="H22" s="30">
        <f t="shared" si="3"/>
        <v>1.5392744706577959</v>
      </c>
    </row>
    <row r="23" spans="1:8" x14ac:dyDescent="0.25">
      <c r="A23" s="15" t="s">
        <v>39</v>
      </c>
      <c r="B23" s="7" t="s">
        <v>20</v>
      </c>
      <c r="C23" s="62">
        <v>8655070.6399999987</v>
      </c>
      <c r="D23" s="47">
        <f t="shared" si="0"/>
        <v>5.6277778580694982</v>
      </c>
      <c r="E23" s="62">
        <v>0</v>
      </c>
      <c r="F23" s="30">
        <f t="shared" si="1"/>
        <v>0</v>
      </c>
      <c r="G23" s="62">
        <f t="shared" si="2"/>
        <v>8655070.6399999987</v>
      </c>
      <c r="H23" s="30">
        <f t="shared" si="3"/>
        <v>5.0496922464827909</v>
      </c>
    </row>
    <row r="24" spans="1:8" x14ac:dyDescent="0.25">
      <c r="A24" s="15" t="s">
        <v>40</v>
      </c>
      <c r="B24" s="7" t="s">
        <v>25</v>
      </c>
      <c r="C24" s="62">
        <v>20839671</v>
      </c>
      <c r="D24" s="47">
        <f t="shared" si="0"/>
        <v>13.550558268263083</v>
      </c>
      <c r="E24" s="62">
        <v>1900718</v>
      </c>
      <c r="F24" s="30">
        <f t="shared" si="1"/>
        <v>10.795848167520532</v>
      </c>
      <c r="G24" s="62">
        <f t="shared" si="2"/>
        <v>22740389</v>
      </c>
      <c r="H24" s="30">
        <f t="shared" si="3"/>
        <v>13.267594314551149</v>
      </c>
    </row>
    <row r="25" spans="1:8" x14ac:dyDescent="0.25">
      <c r="A25" s="3"/>
      <c r="B25" s="4" t="s">
        <v>56</v>
      </c>
      <c r="C25" s="66">
        <f t="shared" ref="C25:H25" si="4">SUM(C11:C24)</f>
        <v>153791973.63999999</v>
      </c>
      <c r="D25" s="31">
        <f t="shared" si="4"/>
        <v>100.00000000000001</v>
      </c>
      <c r="E25" s="66">
        <f t="shared" si="4"/>
        <v>17606009</v>
      </c>
      <c r="F25" s="32">
        <f t="shared" si="4"/>
        <v>100</v>
      </c>
      <c r="G25" s="66">
        <f t="shared" si="4"/>
        <v>171397982.63999996</v>
      </c>
      <c r="H25" s="32">
        <f t="shared" si="4"/>
        <v>100.00000000000003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86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8.75" customHeight="1" thickBot="1" x14ac:dyDescent="0.3">
      <c r="A9" s="74"/>
      <c r="B9" s="77"/>
      <c r="C9" s="51" t="s">
        <v>64</v>
      </c>
      <c r="D9" s="51" t="s">
        <v>73</v>
      </c>
      <c r="E9" s="81"/>
      <c r="F9" s="35" t="s">
        <v>66</v>
      </c>
      <c r="G9" s="35" t="s">
        <v>74</v>
      </c>
      <c r="H9" s="63" t="s">
        <v>64</v>
      </c>
      <c r="I9" s="63" t="s">
        <v>73</v>
      </c>
      <c r="J9" s="81"/>
      <c r="K9" s="35" t="s">
        <v>66</v>
      </c>
      <c r="L9" s="36" t="s">
        <v>74</v>
      </c>
    </row>
    <row r="10" spans="1:12" x14ac:dyDescent="0.25">
      <c r="A10" s="15" t="s">
        <v>27</v>
      </c>
      <c r="B10" s="7" t="s">
        <v>62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71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65</v>
      </c>
      <c r="C28" s="62">
        <v>3457671</v>
      </c>
      <c r="D28" s="62"/>
      <c r="E28" s="46">
        <f t="shared" si="0"/>
        <v>-2.9023985855764547</v>
      </c>
      <c r="F28" s="46" t="s">
        <v>71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72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71</v>
      </c>
      <c r="G32" s="47" t="s">
        <v>71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71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67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2020-11-05T14:06:11Z</dcterms:modified>
</cp:coreProperties>
</file>