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43" r:id="rId1"/>
  </sheets>
  <calcPr calcId="145621"/>
</workbook>
</file>

<file path=xl/calcChain.xml><?xml version="1.0" encoding="utf-8"?>
<calcChain xmlns="http://schemas.openxmlformats.org/spreadsheetml/2006/main">
  <c r="R36" i="43" l="1"/>
  <c r="O36" i="43"/>
  <c r="I36" i="43"/>
  <c r="R11" i="43" l="1"/>
  <c r="R12" i="43"/>
  <c r="R13" i="43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0" i="43"/>
  <c r="R31" i="43"/>
  <c r="R32" i="43"/>
  <c r="R33" i="43"/>
  <c r="R34" i="43"/>
  <c r="R35" i="43"/>
  <c r="R10" i="43"/>
  <c r="O28" i="43" l="1"/>
  <c r="O10" i="43" l="1"/>
  <c r="O16" i="43" l="1"/>
  <c r="O19" i="43"/>
  <c r="O21" i="43"/>
  <c r="O22" i="43"/>
  <c r="O34" i="43"/>
  <c r="O25" i="43"/>
  <c r="O29" i="43"/>
  <c r="O32" i="43"/>
  <c r="O33" i="43"/>
  <c r="O11" i="43"/>
  <c r="O12" i="43"/>
  <c r="O13" i="43"/>
  <c r="O14" i="43"/>
  <c r="O15" i="43"/>
  <c r="O17" i="43"/>
  <c r="O18" i="43"/>
  <c r="O20" i="43"/>
  <c r="O23" i="43"/>
  <c r="O24" i="43"/>
  <c r="O26" i="43"/>
  <c r="O27" i="43"/>
  <c r="O30" i="43"/>
  <c r="O31" i="43"/>
  <c r="O35" i="43"/>
  <c r="L36" i="43" l="1"/>
  <c r="F36" i="43"/>
  <c r="C36" i="43"/>
  <c r="G34" i="43" l="1"/>
  <c r="H34" i="43" s="1"/>
  <c r="G35" i="43"/>
  <c r="H35" i="43" s="1"/>
  <c r="J19" i="43"/>
  <c r="K19" i="43" s="1"/>
  <c r="J28" i="43"/>
  <c r="K28" i="43" s="1"/>
  <c r="S19" i="43"/>
  <c r="T19" i="43" s="1"/>
  <c r="S28" i="43"/>
  <c r="T28" i="43" s="1"/>
  <c r="D19" i="43"/>
  <c r="E19" i="43" s="1"/>
  <c r="D30" i="43"/>
  <c r="E30" i="43" s="1"/>
  <c r="D28" i="43"/>
  <c r="E28" i="43" s="1"/>
  <c r="G19" i="43"/>
  <c r="H19" i="43" s="1"/>
  <c r="G28" i="43"/>
  <c r="H28" i="43" s="1"/>
  <c r="M16" i="43"/>
  <c r="N16" i="43" s="1"/>
  <c r="M28" i="43"/>
  <c r="N28" i="43" s="1"/>
  <c r="P19" i="43"/>
  <c r="Q19" i="43" s="1"/>
  <c r="P28" i="43"/>
  <c r="Q28" i="43" s="1"/>
  <c r="S35" i="43"/>
  <c r="T35" i="43" s="1"/>
  <c r="S20" i="43"/>
  <c r="T20" i="43" s="1"/>
  <c r="S14" i="43"/>
  <c r="T14" i="43" s="1"/>
  <c r="S33" i="43"/>
  <c r="T33" i="43" s="1"/>
  <c r="S10" i="43"/>
  <c r="S31" i="43"/>
  <c r="T31" i="43" s="1"/>
  <c r="S24" i="43"/>
  <c r="T24" i="43" s="1"/>
  <c r="S17" i="43"/>
  <c r="T17" i="43" s="1"/>
  <c r="S12" i="43"/>
  <c r="T12" i="43" s="1"/>
  <c r="S27" i="43"/>
  <c r="T27" i="43" s="1"/>
  <c r="S29" i="43"/>
  <c r="T29" i="43" s="1"/>
  <c r="S34" i="43"/>
  <c r="T34" i="43" s="1"/>
  <c r="S21" i="43"/>
  <c r="T21" i="43" s="1"/>
  <c r="S16" i="43"/>
  <c r="T16" i="43" s="1"/>
  <c r="T10" i="43"/>
  <c r="S30" i="43"/>
  <c r="T30" i="43" s="1"/>
  <c r="S26" i="43"/>
  <c r="T26" i="43" s="1"/>
  <c r="S23" i="43"/>
  <c r="T23" i="43" s="1"/>
  <c r="S18" i="43"/>
  <c r="T18" i="43" s="1"/>
  <c r="S15" i="43"/>
  <c r="T15" i="43" s="1"/>
  <c r="S13" i="43"/>
  <c r="T13" i="43" s="1"/>
  <c r="S11" i="43"/>
  <c r="T11" i="43" s="1"/>
  <c r="S32" i="43"/>
  <c r="T32" i="43" s="1"/>
  <c r="S25" i="43"/>
  <c r="T25" i="43" s="1"/>
  <c r="S22" i="43"/>
  <c r="T22" i="43" s="1"/>
  <c r="P10" i="43"/>
  <c r="P35" i="43"/>
  <c r="Q35" i="43" s="1"/>
  <c r="P31" i="43"/>
  <c r="Q31" i="43" s="1"/>
  <c r="P27" i="43"/>
  <c r="Q27" i="43" s="1"/>
  <c r="P24" i="43"/>
  <c r="Q24" i="43" s="1"/>
  <c r="P20" i="43"/>
  <c r="Q20" i="43" s="1"/>
  <c r="P17" i="43"/>
  <c r="Q17" i="43" s="1"/>
  <c r="P14" i="43"/>
  <c r="Q14" i="43" s="1"/>
  <c r="P12" i="43"/>
  <c r="Q12" i="43" s="1"/>
  <c r="P33" i="43"/>
  <c r="Q33" i="43" s="1"/>
  <c r="P29" i="43"/>
  <c r="Q29" i="43" s="1"/>
  <c r="P34" i="43"/>
  <c r="Q34" i="43" s="1"/>
  <c r="P21" i="43"/>
  <c r="Q21" i="43" s="1"/>
  <c r="P16" i="43"/>
  <c r="Q16" i="43" s="1"/>
  <c r="P30" i="43"/>
  <c r="Q30" i="43" s="1"/>
  <c r="P26" i="43"/>
  <c r="Q26" i="43" s="1"/>
  <c r="P23" i="43"/>
  <c r="Q23" i="43" s="1"/>
  <c r="P18" i="43"/>
  <c r="Q18" i="43" s="1"/>
  <c r="P15" i="43"/>
  <c r="Q15" i="43" s="1"/>
  <c r="P13" i="43"/>
  <c r="Q13" i="43" s="1"/>
  <c r="P11" i="43"/>
  <c r="Q11" i="43" s="1"/>
  <c r="P32" i="43"/>
  <c r="Q32" i="43" s="1"/>
  <c r="P25" i="43"/>
  <c r="Q25" i="43" s="1"/>
  <c r="P22" i="43"/>
  <c r="Q22" i="43" s="1"/>
  <c r="M30" i="43"/>
  <c r="N30" i="43" s="1"/>
  <c r="M26" i="43"/>
  <c r="N26" i="43" s="1"/>
  <c r="M23" i="43"/>
  <c r="N23" i="43" s="1"/>
  <c r="M18" i="43"/>
  <c r="N18" i="43" s="1"/>
  <c r="M15" i="43"/>
  <c r="N15" i="43" s="1"/>
  <c r="M13" i="43"/>
  <c r="N13" i="43" s="1"/>
  <c r="M11" i="43"/>
  <c r="N11" i="43" s="1"/>
  <c r="M32" i="43"/>
  <c r="N32" i="43" s="1"/>
  <c r="M25" i="43"/>
  <c r="N25" i="43" s="1"/>
  <c r="M22" i="43"/>
  <c r="N22" i="43" s="1"/>
  <c r="M19" i="43"/>
  <c r="N19" i="43" s="1"/>
  <c r="M10" i="43"/>
  <c r="M35" i="43"/>
  <c r="N35" i="43" s="1"/>
  <c r="M31" i="43"/>
  <c r="N31" i="43" s="1"/>
  <c r="M27" i="43"/>
  <c r="N27" i="43" s="1"/>
  <c r="M24" i="43"/>
  <c r="N24" i="43" s="1"/>
  <c r="M20" i="43"/>
  <c r="N20" i="43" s="1"/>
  <c r="M17" i="43"/>
  <c r="N17" i="43" s="1"/>
  <c r="M14" i="43"/>
  <c r="N14" i="43" s="1"/>
  <c r="M12" i="43"/>
  <c r="N12" i="43" s="1"/>
  <c r="M33" i="43"/>
  <c r="N33" i="43" s="1"/>
  <c r="M29" i="43"/>
  <c r="N29" i="43" s="1"/>
  <c r="M34" i="43"/>
  <c r="N34" i="43" s="1"/>
  <c r="M21" i="43"/>
  <c r="N21" i="43" s="1"/>
  <c r="J10" i="43"/>
  <c r="J35" i="43"/>
  <c r="K35" i="43" s="1"/>
  <c r="J31" i="43"/>
  <c r="K31" i="43" s="1"/>
  <c r="J27" i="43"/>
  <c r="K27" i="43" s="1"/>
  <c r="J24" i="43"/>
  <c r="K24" i="43" s="1"/>
  <c r="J20" i="43"/>
  <c r="K20" i="43" s="1"/>
  <c r="J17" i="43"/>
  <c r="K17" i="43" s="1"/>
  <c r="J14" i="43"/>
  <c r="K14" i="43" s="1"/>
  <c r="J12" i="43"/>
  <c r="K12" i="43" s="1"/>
  <c r="J33" i="43"/>
  <c r="K33" i="43" s="1"/>
  <c r="J29" i="43"/>
  <c r="K29" i="43" s="1"/>
  <c r="J34" i="43"/>
  <c r="K34" i="43" s="1"/>
  <c r="J21" i="43"/>
  <c r="K21" i="43" s="1"/>
  <c r="J16" i="43"/>
  <c r="K16" i="43" s="1"/>
  <c r="J30" i="43"/>
  <c r="K30" i="43" s="1"/>
  <c r="J26" i="43"/>
  <c r="K26" i="43" s="1"/>
  <c r="J23" i="43"/>
  <c r="K23" i="43" s="1"/>
  <c r="J18" i="43"/>
  <c r="K18" i="43" s="1"/>
  <c r="J15" i="43"/>
  <c r="K15" i="43" s="1"/>
  <c r="J13" i="43"/>
  <c r="K13" i="43" s="1"/>
  <c r="J11" i="43"/>
  <c r="K11" i="43" s="1"/>
  <c r="J32" i="43"/>
  <c r="K32" i="43" s="1"/>
  <c r="J25" i="43"/>
  <c r="K25" i="43" s="1"/>
  <c r="J22" i="43"/>
  <c r="K22" i="43" s="1"/>
  <c r="G10" i="43"/>
  <c r="G31" i="43"/>
  <c r="H31" i="43" s="1"/>
  <c r="G27" i="43"/>
  <c r="H27" i="43" s="1"/>
  <c r="G24" i="43"/>
  <c r="H24" i="43" s="1"/>
  <c r="G20" i="43"/>
  <c r="H20" i="43" s="1"/>
  <c r="G17" i="43"/>
  <c r="H17" i="43" s="1"/>
  <c r="G14" i="43"/>
  <c r="H14" i="43" s="1"/>
  <c r="G12" i="43"/>
  <c r="H12" i="43" s="1"/>
  <c r="G33" i="43"/>
  <c r="H33" i="43" s="1"/>
  <c r="G29" i="43"/>
  <c r="H29" i="43" s="1"/>
  <c r="G21" i="43"/>
  <c r="H21" i="43" s="1"/>
  <c r="G16" i="43"/>
  <c r="H16" i="43" s="1"/>
  <c r="G30" i="43"/>
  <c r="H30" i="43" s="1"/>
  <c r="G26" i="43"/>
  <c r="H26" i="43" s="1"/>
  <c r="G23" i="43"/>
  <c r="H23" i="43" s="1"/>
  <c r="G18" i="43"/>
  <c r="H18" i="43" s="1"/>
  <c r="G15" i="43"/>
  <c r="H15" i="43" s="1"/>
  <c r="G13" i="43"/>
  <c r="H13" i="43" s="1"/>
  <c r="G11" i="43"/>
  <c r="H11" i="43" s="1"/>
  <c r="G32" i="43"/>
  <c r="H32" i="43" s="1"/>
  <c r="G25" i="43"/>
  <c r="H25" i="43" s="1"/>
  <c r="G22" i="43"/>
  <c r="H22" i="43" s="1"/>
  <c r="D10" i="43"/>
  <c r="D35" i="43"/>
  <c r="E35" i="43" s="1"/>
  <c r="D31" i="43"/>
  <c r="E31" i="43" s="1"/>
  <c r="D27" i="43"/>
  <c r="E27" i="43" s="1"/>
  <c r="D24" i="43"/>
  <c r="E24" i="43" s="1"/>
  <c r="D20" i="43"/>
  <c r="E20" i="43" s="1"/>
  <c r="D17" i="43"/>
  <c r="E17" i="43" s="1"/>
  <c r="D14" i="43"/>
  <c r="E14" i="43" s="1"/>
  <c r="D12" i="43"/>
  <c r="E12" i="43" s="1"/>
  <c r="D33" i="43"/>
  <c r="E33" i="43" s="1"/>
  <c r="D29" i="43"/>
  <c r="E29" i="43" s="1"/>
  <c r="D34" i="43"/>
  <c r="E34" i="43" s="1"/>
  <c r="D21" i="43"/>
  <c r="E21" i="43" s="1"/>
  <c r="D16" i="43"/>
  <c r="E16" i="43" s="1"/>
  <c r="D26" i="43"/>
  <c r="E26" i="43" s="1"/>
  <c r="D23" i="43"/>
  <c r="E23" i="43" s="1"/>
  <c r="D18" i="43"/>
  <c r="E18" i="43" s="1"/>
  <c r="D15" i="43"/>
  <c r="E15" i="43" s="1"/>
  <c r="D13" i="43"/>
  <c r="E13" i="43" s="1"/>
  <c r="D11" i="43"/>
  <c r="E11" i="43" s="1"/>
  <c r="D32" i="43"/>
  <c r="E32" i="43" s="1"/>
  <c r="D25" i="43"/>
  <c r="E25" i="43" s="1"/>
  <c r="D22" i="43"/>
  <c r="E22" i="43" s="1"/>
  <c r="T36" i="43" l="1"/>
  <c r="S36" i="43"/>
  <c r="P36" i="43"/>
  <c r="Q10" i="43"/>
  <c r="Q36" i="43" s="1"/>
  <c r="M36" i="43"/>
  <c r="N10" i="43"/>
  <c r="N36" i="43" s="1"/>
  <c r="J36" i="43"/>
  <c r="K10" i="43"/>
  <c r="K36" i="43" s="1"/>
  <c r="H10" i="43"/>
  <c r="H36" i="43" s="1"/>
  <c r="G36" i="43"/>
  <c r="D36" i="43"/>
  <c r="E10" i="43"/>
  <c r="E36" i="43" s="1"/>
</calcChain>
</file>

<file path=xl/sharedStrings.xml><?xml version="1.0" encoding="utf-8"?>
<sst xmlns="http://schemas.openxmlformats.org/spreadsheetml/2006/main" count="85" uniqueCount="66">
  <si>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</si>
  <si>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</si>
  <si>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</si>
  <si>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</si>
  <si>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</si>
  <si>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</si>
  <si>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</si>
  <si>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</si>
  <si>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</si>
  <si>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</si>
  <si>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</si>
  <si>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</si>
  <si>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</si>
  <si>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</si>
  <si>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</si>
  <si>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</si>
  <si>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Nešković osiguranje a.d.</t>
  </si>
  <si>
    <t>Sarajevo-osiguranje d.d.</t>
  </si>
  <si>
    <t>Triglav osiguranje d.d.</t>
  </si>
  <si>
    <t>Uniqa osiguranje d.d.</t>
  </si>
  <si>
    <t>ASA osiguranje d.d.</t>
  </si>
  <si>
    <t>Atos osiguranje a.d.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</si>
  <si>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</si>
  <si>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</si>
  <si>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</si>
  <si>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</si>
  <si>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</si>
  <si>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</si>
  <si>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</si>
  <si>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</si>
  <si>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</si>
  <si>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</si>
  <si>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</si>
  <si>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</si>
  <si>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</si>
  <si>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</si>
  <si>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</si>
  <si>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</si>
  <si>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</si>
  <si>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</si>
  <si>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</si>
  <si>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</si>
  <si>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</si>
  <si>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</si>
  <si>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</si>
  <si>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</si>
  <si>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</si>
  <si>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</si>
  <si>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</si>
  <si>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</si>
  <si>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</si>
  <si>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</si>
  <si>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</si>
  <si>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Tržišni udio
(%)</t>
  </si>
  <si>
    <t>Ukupno:</t>
  </si>
  <si>
    <t>HHI INDEKS ZA TRŽIŠTE OSIGURANJA BOSNE I HERCEGOVINE</t>
  </si>
  <si>
    <t>Premium osiguranje a.d.</t>
  </si>
  <si>
    <t>Adriatic osiguranje d.d.*</t>
  </si>
  <si>
    <t>Vienna osiguranje d.d.***</t>
  </si>
  <si>
    <t>I-VI-2020</t>
  </si>
  <si>
    <t>I-VI-2019</t>
  </si>
  <si>
    <t>*Od 1. siječnja 2019. godine Bosna-Sunce osiguranje d.d. je nakon akviziranja Zovko osiguranja d.d. počelo poslovati pod novim imenom Adriatic osiguranje d.d.</t>
  </si>
  <si>
    <t xml:space="preserve">**VGT osiguranje d.d. je od 4. svibnja 2018. godine pripojeno Grawe osiguranju d.d. </t>
  </si>
  <si>
    <t>***Merkur BH osiguranje d.d. od 26. listopada 2018. godine posluje pod novim nazivom Vienna osiguranje d.d.</t>
  </si>
  <si>
    <t>Osiguravajuće društvo</t>
  </si>
  <si>
    <t>Grawe osiguranje d.d.**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</si>
</sst>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43" fontId="6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3" borderId="10" xfId="0" applyFont="1" applyFill="1" applyBorder="1"/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Border="1" applyAlignment="1">
      <alignment vertical="center"/>
    </xf>
    <xf numFmtId="164" fontId="4" fillId="0" borderId="13" xfId="10" applyNumberFormat="1" applyFont="1" applyBorder="1" applyAlignment="1">
      <alignment horizontal="left" vertical="center"/>
    </xf>
    <xf numFmtId="2" fontId="4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1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0" fontId="11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1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10" fillId="0" borderId="14" xfId="1" applyFont="1" applyFill="1" applyBorder="1" applyAlignment="1" applyProtection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/>
    <xf numFmtId="164" fontId="4" fillId="0" borderId="0" xfId="10" applyNumberFormat="1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 indent="1"/>
    </xf>
    <xf numFmtId="0" fontId="13" fillId="0" borderId="0" xfId="0" applyFont="1" applyBorder="1" applyAlignment="1">
      <alignment vertical="center"/>
    </xf>
    <xf numFmtId="3" fontId="5" fillId="2" borderId="3" xfId="0" applyNumberFormat="1" applyFont="1" applyFill="1" applyBorder="1"/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</cellXfs>
  <cellStyles count="12">
    <cellStyle name="Comma" xfId="10" builtinId="3"/>
    <cellStyle name="Normal" xfId="0" builtinId="0"/>
    <cellStyle name="Normal 2" xfId="9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  <cellStyle name="Obično_12a Izvjestaji drustava za osiguranje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3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38" t="s">
        <v>55</v>
      </c>
      <c r="G3" s="11"/>
      <c r="H3" s="11"/>
      <c r="I3" s="11"/>
    </row>
    <row r="4" spans="1:20" x14ac:dyDescent="0.25">
      <c r="F4" s="10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4"/>
      <c r="B7" s="40" t="s">
        <v>64</v>
      </c>
      <c r="C7" s="44" t="s">
        <v>10</v>
      </c>
      <c r="D7" s="44"/>
      <c r="E7" s="44"/>
      <c r="F7" s="44"/>
      <c r="G7" s="44"/>
      <c r="H7" s="44"/>
      <c r="I7" s="44" t="s">
        <v>11</v>
      </c>
      <c r="J7" s="44"/>
      <c r="K7" s="44"/>
      <c r="L7" s="44"/>
      <c r="M7" s="44"/>
      <c r="N7" s="44"/>
      <c r="O7" s="44" t="s">
        <v>12</v>
      </c>
      <c r="P7" s="44"/>
      <c r="Q7" s="44"/>
      <c r="R7" s="44"/>
      <c r="S7" s="44"/>
      <c r="T7" s="45"/>
    </row>
    <row r="8" spans="1:20" ht="15.75" customHeight="1" x14ac:dyDescent="0.25">
      <c r="A8" s="5"/>
      <c r="B8" s="41"/>
      <c r="C8" s="43" t="s">
        <v>60</v>
      </c>
      <c r="D8" s="43"/>
      <c r="E8" s="43"/>
      <c r="F8" s="43" t="s">
        <v>59</v>
      </c>
      <c r="G8" s="43"/>
      <c r="H8" s="43"/>
      <c r="I8" s="43" t="s">
        <v>60</v>
      </c>
      <c r="J8" s="43"/>
      <c r="K8" s="43"/>
      <c r="L8" s="43" t="s">
        <v>59</v>
      </c>
      <c r="M8" s="43"/>
      <c r="N8" s="43"/>
      <c r="O8" s="43" t="s">
        <v>60</v>
      </c>
      <c r="P8" s="43"/>
      <c r="Q8" s="43"/>
      <c r="R8" s="43" t="s">
        <v>59</v>
      </c>
      <c r="S8" s="43"/>
      <c r="T8" s="46"/>
    </row>
    <row r="9" spans="1:20" ht="30.75" customHeight="1" thickBot="1" x14ac:dyDescent="0.3">
      <c r="A9" s="6"/>
      <c r="B9" s="42"/>
      <c r="C9" s="21" t="s">
        <v>0</v>
      </c>
      <c r="D9" s="22" t="s">
        <v>53</v>
      </c>
      <c r="E9" s="21" t="s">
        <v>9</v>
      </c>
      <c r="F9" s="21" t="s">
        <v>0</v>
      </c>
      <c r="G9" s="22" t="s">
        <v>53</v>
      </c>
      <c r="H9" s="21" t="s">
        <v>9</v>
      </c>
      <c r="I9" s="21" t="s">
        <v>0</v>
      </c>
      <c r="J9" s="22" t="s">
        <v>53</v>
      </c>
      <c r="K9" s="21" t="s">
        <v>9</v>
      </c>
      <c r="L9" s="21" t="s">
        <v>0</v>
      </c>
      <c r="M9" s="22" t="s">
        <v>53</v>
      </c>
      <c r="N9" s="21" t="s">
        <v>9</v>
      </c>
      <c r="O9" s="21" t="s">
        <v>0</v>
      </c>
      <c r="P9" s="8" t="s">
        <v>53</v>
      </c>
      <c r="Q9" s="7" t="s">
        <v>9</v>
      </c>
      <c r="R9" s="7" t="s">
        <v>0</v>
      </c>
      <c r="S9" s="8" t="s">
        <v>53</v>
      </c>
      <c r="T9" s="9" t="s">
        <v>9</v>
      </c>
    </row>
    <row r="10" spans="1:20" x14ac:dyDescent="0.25">
      <c r="A10" s="30" t="s">
        <v>1</v>
      </c>
      <c r="B10" s="12" t="s">
        <v>57</v>
      </c>
      <c r="C10" s="31">
        <v>31720480</v>
      </c>
      <c r="D10" s="19">
        <f t="shared" ref="D10:D35" si="0">C10/$C$36*100</f>
        <v>10.36573137274112</v>
      </c>
      <c r="E10" s="20">
        <f t="shared" ref="E10:E35" si="1">D10^2</f>
        <v>107.4483868918295</v>
      </c>
      <c r="F10" s="31">
        <v>31292132.399999999</v>
      </c>
      <c r="G10" s="19">
        <f t="shared" ref="G10:G35" si="2">F10/$F$36*100</f>
        <v>10.413011810420732</v>
      </c>
      <c r="H10" s="15">
        <f t="shared" ref="H10:H35" si="3">G10^2</f>
        <v>108.43081496396165</v>
      </c>
      <c r="I10" s="35">
        <v>2196539</v>
      </c>
      <c r="J10" s="13">
        <f t="shared" ref="J10:J35" si="4">I10/$I$36*100</f>
        <v>2.8613330524461249</v>
      </c>
      <c r="K10" s="14">
        <f t="shared" ref="K10:K35" si="5">J10^2</f>
        <v>8.187226837020658</v>
      </c>
      <c r="L10" s="35">
        <v>1868610.4</v>
      </c>
      <c r="M10" s="13">
        <f t="shared" ref="M10:M35" si="6">L10/$L$36*100</f>
        <v>2.5081686585849146</v>
      </c>
      <c r="N10" s="15">
        <f t="shared" ref="N10:N35" si="7">M10^2</f>
        <v>6.29091001990765</v>
      </c>
      <c r="O10" s="33">
        <f t="shared" ref="O10:O35" si="8">C10+I10</f>
        <v>33917019</v>
      </c>
      <c r="P10" s="13">
        <f t="shared" ref="P10:P35" si="9">O10/$O$36*100</f>
        <v>8.86072609867335</v>
      </c>
      <c r="Q10" s="14">
        <f t="shared" ref="Q10:Q35" si="10">P10^2</f>
        <v>78.512466995711051</v>
      </c>
      <c r="R10" s="35">
        <f>F10+L10</f>
        <v>33160742.799999997</v>
      </c>
      <c r="S10" s="13">
        <f t="shared" ref="S10:S35" si="11">R10/$R$36*100</f>
        <v>8.8426078026493915</v>
      </c>
      <c r="T10" s="15">
        <f t="shared" ref="T10:T35" si="12">S10^2</f>
        <v>78.191712751475904</v>
      </c>
    </row>
    <row r="11" spans="1:20" x14ac:dyDescent="0.25">
      <c r="A11" s="30" t="s">
        <v>2</v>
      </c>
      <c r="B11" s="12" t="s">
        <v>20</v>
      </c>
      <c r="C11" s="32">
        <v>16453244.199999999</v>
      </c>
      <c r="D11" s="13">
        <f t="shared" si="0"/>
        <v>5.3766497098187305</v>
      </c>
      <c r="E11" s="14">
        <f t="shared" si="1"/>
        <v>28.908362102093839</v>
      </c>
      <c r="F11" s="32">
        <v>18854269.399999999</v>
      </c>
      <c r="G11" s="13">
        <f t="shared" si="2"/>
        <v>6.2740923957951233</v>
      </c>
      <c r="H11" s="15">
        <f t="shared" si="3"/>
        <v>39.364235390974194</v>
      </c>
      <c r="I11" s="34">
        <v>0</v>
      </c>
      <c r="J11" s="13">
        <f t="shared" si="4"/>
        <v>0</v>
      </c>
      <c r="K11" s="14">
        <f t="shared" si="5"/>
        <v>0</v>
      </c>
      <c r="L11" s="34">
        <v>0</v>
      </c>
      <c r="M11" s="13">
        <f t="shared" si="6"/>
        <v>0</v>
      </c>
      <c r="N11" s="15">
        <f t="shared" si="7"/>
        <v>0</v>
      </c>
      <c r="O11" s="33">
        <f t="shared" si="8"/>
        <v>16453244.199999999</v>
      </c>
      <c r="P11" s="13">
        <f t="shared" si="9"/>
        <v>4.2983639066506969</v>
      </c>
      <c r="Q11" s="14">
        <f t="shared" si="10"/>
        <v>18.47593227399744</v>
      </c>
      <c r="R11" s="35">
        <f t="shared" ref="R11:R35" si="13">F11+L11</f>
        <v>18854269.399999999</v>
      </c>
      <c r="S11" s="13">
        <f t="shared" si="11"/>
        <v>5.02765908216307</v>
      </c>
      <c r="T11" s="15">
        <f t="shared" si="12"/>
        <v>25.277355846456803</v>
      </c>
    </row>
    <row r="12" spans="1:20" x14ac:dyDescent="0.25">
      <c r="A12" s="30" t="s">
        <v>3</v>
      </c>
      <c r="B12" s="12" t="s">
        <v>21</v>
      </c>
      <c r="C12" s="32">
        <v>8296822</v>
      </c>
      <c r="D12" s="13">
        <f t="shared" si="0"/>
        <v>2.7112650281284751</v>
      </c>
      <c r="E12" s="14">
        <f t="shared" si="1"/>
        <v>7.3509580527525014</v>
      </c>
      <c r="F12" s="32">
        <v>0</v>
      </c>
      <c r="G12" s="13">
        <f t="shared" si="2"/>
        <v>0</v>
      </c>
      <c r="H12" s="15">
        <f t="shared" si="3"/>
        <v>0</v>
      </c>
      <c r="I12" s="34">
        <v>0</v>
      </c>
      <c r="J12" s="13">
        <f t="shared" si="4"/>
        <v>0</v>
      </c>
      <c r="K12" s="14">
        <f t="shared" si="5"/>
        <v>0</v>
      </c>
      <c r="L12" s="34">
        <v>0</v>
      </c>
      <c r="M12" s="13">
        <f t="shared" si="6"/>
        <v>0</v>
      </c>
      <c r="N12" s="15">
        <f t="shared" si="7"/>
        <v>0</v>
      </c>
      <c r="O12" s="33">
        <f t="shared" si="8"/>
        <v>8296822</v>
      </c>
      <c r="P12" s="13">
        <f t="shared" si="9"/>
        <v>2.1675214803354983</v>
      </c>
      <c r="Q12" s="14">
        <f t="shared" si="10"/>
        <v>4.6981493677157902</v>
      </c>
      <c r="R12" s="35">
        <f t="shared" si="13"/>
        <v>0</v>
      </c>
      <c r="S12" s="13">
        <f t="shared" si="11"/>
        <v>0</v>
      </c>
      <c r="T12" s="15">
        <f t="shared" si="12"/>
        <v>0</v>
      </c>
    </row>
    <row r="13" spans="1:20" x14ac:dyDescent="0.25">
      <c r="A13" s="30" t="s">
        <v>4</v>
      </c>
      <c r="B13" s="12" t="s">
        <v>22</v>
      </c>
      <c r="C13" s="32">
        <v>8438781</v>
      </c>
      <c r="D13" s="13">
        <f t="shared" si="0"/>
        <v>2.7576548954931224</v>
      </c>
      <c r="E13" s="14">
        <f t="shared" si="1"/>
        <v>7.6046605226371833</v>
      </c>
      <c r="F13" s="32">
        <v>8173759.3899999997</v>
      </c>
      <c r="G13" s="13">
        <f t="shared" si="2"/>
        <v>2.7199633433612651</v>
      </c>
      <c r="H13" s="15">
        <f t="shared" si="3"/>
        <v>7.398200589228991</v>
      </c>
      <c r="I13" s="34">
        <v>0</v>
      </c>
      <c r="J13" s="13">
        <f t="shared" si="4"/>
        <v>0</v>
      </c>
      <c r="K13" s="14">
        <f t="shared" si="5"/>
        <v>0</v>
      </c>
      <c r="L13" s="34">
        <v>0</v>
      </c>
      <c r="M13" s="13">
        <f t="shared" si="6"/>
        <v>0</v>
      </c>
      <c r="N13" s="15">
        <f t="shared" si="7"/>
        <v>0</v>
      </c>
      <c r="O13" s="33">
        <f t="shared" si="8"/>
        <v>8438781</v>
      </c>
      <c r="P13" s="13">
        <f t="shared" si="9"/>
        <v>2.2046078709832608</v>
      </c>
      <c r="Q13" s="14">
        <f t="shared" si="10"/>
        <v>4.8602958648013459</v>
      </c>
      <c r="R13" s="35">
        <f t="shared" si="13"/>
        <v>8173759.3899999997</v>
      </c>
      <c r="S13" s="13">
        <f t="shared" si="11"/>
        <v>2.179605836784595</v>
      </c>
      <c r="T13" s="15">
        <f t="shared" si="12"/>
        <v>4.7506816037454742</v>
      </c>
    </row>
    <row r="14" spans="1:20" x14ac:dyDescent="0.25">
      <c r="A14" s="30" t="s">
        <v>5</v>
      </c>
      <c r="B14" s="12" t="s">
        <v>23</v>
      </c>
      <c r="C14" s="32">
        <v>4711540</v>
      </c>
      <c r="D14" s="13">
        <f t="shared" si="0"/>
        <v>1.5396538133068824</v>
      </c>
      <c r="E14" s="14">
        <f t="shared" si="1"/>
        <v>2.3705338648304246</v>
      </c>
      <c r="F14" s="32">
        <v>4798001</v>
      </c>
      <c r="G14" s="13">
        <f t="shared" si="2"/>
        <v>1.5966198928459887</v>
      </c>
      <c r="H14" s="15">
        <f t="shared" si="3"/>
        <v>2.5491950822315363</v>
      </c>
      <c r="I14" s="34">
        <v>0</v>
      </c>
      <c r="J14" s="13">
        <f t="shared" si="4"/>
        <v>0</v>
      </c>
      <c r="K14" s="14">
        <f t="shared" si="5"/>
        <v>0</v>
      </c>
      <c r="L14" s="34">
        <v>0</v>
      </c>
      <c r="M14" s="13">
        <f t="shared" si="6"/>
        <v>0</v>
      </c>
      <c r="N14" s="15">
        <f t="shared" si="7"/>
        <v>0</v>
      </c>
      <c r="O14" s="33">
        <f t="shared" si="8"/>
        <v>4711540</v>
      </c>
      <c r="P14" s="13">
        <f t="shared" si="9"/>
        <v>1.230876612208857</v>
      </c>
      <c r="Q14" s="14">
        <f t="shared" si="10"/>
        <v>1.5150572344827531</v>
      </c>
      <c r="R14" s="35">
        <f t="shared" si="13"/>
        <v>4798001</v>
      </c>
      <c r="S14" s="13">
        <f t="shared" si="11"/>
        <v>1.2794297563117187</v>
      </c>
      <c r="T14" s="15">
        <f t="shared" si="12"/>
        <v>1.636940501335864</v>
      </c>
    </row>
    <row r="15" spans="1:20" x14ac:dyDescent="0.25">
      <c r="A15" s="30" t="s">
        <v>6</v>
      </c>
      <c r="B15" s="12" t="s">
        <v>24</v>
      </c>
      <c r="C15" s="32">
        <v>18249837</v>
      </c>
      <c r="D15" s="13">
        <f t="shared" si="0"/>
        <v>5.963746700501118</v>
      </c>
      <c r="E15" s="14">
        <f t="shared" si="1"/>
        <v>35.566274707737975</v>
      </c>
      <c r="F15" s="32">
        <v>20441780.300000001</v>
      </c>
      <c r="G15" s="13">
        <f t="shared" si="2"/>
        <v>6.8023647915386523</v>
      </c>
      <c r="H15" s="15">
        <f t="shared" si="3"/>
        <v>46.27216675716469</v>
      </c>
      <c r="I15" s="34">
        <v>0</v>
      </c>
      <c r="J15" s="13">
        <f t="shared" si="4"/>
        <v>0</v>
      </c>
      <c r="K15" s="14">
        <f t="shared" si="5"/>
        <v>0</v>
      </c>
      <c r="L15" s="34">
        <v>0</v>
      </c>
      <c r="M15" s="13">
        <f t="shared" si="6"/>
        <v>0</v>
      </c>
      <c r="N15" s="15">
        <f t="shared" si="7"/>
        <v>0</v>
      </c>
      <c r="O15" s="33">
        <f t="shared" si="8"/>
        <v>18249837</v>
      </c>
      <c r="P15" s="13">
        <f t="shared" si="9"/>
        <v>4.7677187373818013</v>
      </c>
      <c r="Q15" s="14">
        <f t="shared" si="10"/>
        <v>22.731141958781517</v>
      </c>
      <c r="R15" s="35">
        <f t="shared" si="13"/>
        <v>20441780.300000001</v>
      </c>
      <c r="S15" s="13">
        <f t="shared" si="11"/>
        <v>5.4509830214305284</v>
      </c>
      <c r="T15" s="15">
        <f t="shared" si="12"/>
        <v>29.713215899923892</v>
      </c>
    </row>
    <row r="16" spans="1:20" x14ac:dyDescent="0.25">
      <c r="A16" s="30" t="s">
        <v>7</v>
      </c>
      <c r="B16" s="12" t="s">
        <v>13</v>
      </c>
      <c r="C16" s="31">
        <v>23468481.399999999</v>
      </c>
      <c r="D16" s="19">
        <f t="shared" si="0"/>
        <v>7.6691138948266682</v>
      </c>
      <c r="E16" s="20">
        <f t="shared" si="1"/>
        <v>58.815307931823469</v>
      </c>
      <c r="F16" s="31">
        <v>17895629</v>
      </c>
      <c r="G16" s="19">
        <f t="shared" si="2"/>
        <v>5.9550878076914877</v>
      </c>
      <c r="H16" s="15">
        <f t="shared" si="3"/>
        <v>35.463070797315808</v>
      </c>
      <c r="I16" s="35">
        <v>4369972</v>
      </c>
      <c r="J16" s="13">
        <f t="shared" si="4"/>
        <v>5.6925669527671019</v>
      </c>
      <c r="K16" s="14">
        <f t="shared" si="5"/>
        <v>32.405318511736127</v>
      </c>
      <c r="L16" s="35">
        <v>2366911</v>
      </c>
      <c r="M16" s="13">
        <f t="shared" si="6"/>
        <v>3.1770196654475855</v>
      </c>
      <c r="N16" s="15">
        <f t="shared" si="7"/>
        <v>10.093453954640689</v>
      </c>
      <c r="O16" s="33">
        <f t="shared" si="8"/>
        <v>27838453.399999999</v>
      </c>
      <c r="P16" s="13">
        <f t="shared" si="9"/>
        <v>7.2727178820780756</v>
      </c>
      <c r="Q16" s="14">
        <f t="shared" si="10"/>
        <v>52.892425392298207</v>
      </c>
      <c r="R16" s="35">
        <f t="shared" si="13"/>
        <v>20262540</v>
      </c>
      <c r="S16" s="13">
        <f t="shared" si="11"/>
        <v>5.4031869969298585</v>
      </c>
      <c r="T16" s="15">
        <f t="shared" si="12"/>
        <v>29.194429723791902</v>
      </c>
    </row>
    <row r="17" spans="1:20" x14ac:dyDescent="0.25">
      <c r="A17" s="30" t="s">
        <v>8</v>
      </c>
      <c r="B17" s="12" t="s">
        <v>25</v>
      </c>
      <c r="C17" s="32">
        <v>12058470</v>
      </c>
      <c r="D17" s="13">
        <f t="shared" si="0"/>
        <v>3.9405097522565109</v>
      </c>
      <c r="E17" s="14">
        <f t="shared" si="1"/>
        <v>15.52761710762867</v>
      </c>
      <c r="F17" s="32">
        <v>11677357.58</v>
      </c>
      <c r="G17" s="13">
        <f t="shared" si="2"/>
        <v>3.8858477537007379</v>
      </c>
      <c r="H17" s="15">
        <f t="shared" si="3"/>
        <v>15.09981276494107</v>
      </c>
      <c r="I17" s="34">
        <v>0</v>
      </c>
      <c r="J17" s="13">
        <f t="shared" si="4"/>
        <v>0</v>
      </c>
      <c r="K17" s="14">
        <f t="shared" si="5"/>
        <v>0</v>
      </c>
      <c r="L17" s="34">
        <v>0</v>
      </c>
      <c r="M17" s="13">
        <f t="shared" si="6"/>
        <v>0</v>
      </c>
      <c r="N17" s="15">
        <f t="shared" si="7"/>
        <v>0</v>
      </c>
      <c r="O17" s="33">
        <f t="shared" si="8"/>
        <v>12058470</v>
      </c>
      <c r="P17" s="13">
        <f t="shared" si="9"/>
        <v>3.1502414713707489</v>
      </c>
      <c r="Q17" s="14">
        <f t="shared" si="10"/>
        <v>9.9240213279441409</v>
      </c>
      <c r="R17" s="35">
        <f t="shared" si="13"/>
        <v>11677357.58</v>
      </c>
      <c r="S17" s="13">
        <f t="shared" si="11"/>
        <v>3.113871540031818</v>
      </c>
      <c r="T17" s="15">
        <f t="shared" si="12"/>
        <v>9.6961959678201257</v>
      </c>
    </row>
    <row r="18" spans="1:20" x14ac:dyDescent="0.25">
      <c r="A18" s="30" t="s">
        <v>35</v>
      </c>
      <c r="B18" s="12" t="s">
        <v>26</v>
      </c>
      <c r="C18" s="32">
        <v>11961445</v>
      </c>
      <c r="D18" s="13">
        <f t="shared" si="0"/>
        <v>3.9088035773675998</v>
      </c>
      <c r="E18" s="14">
        <f t="shared" si="1"/>
        <v>15.278745406441745</v>
      </c>
      <c r="F18" s="32">
        <v>11914303.939999999</v>
      </c>
      <c r="G18" s="13">
        <f t="shared" si="2"/>
        <v>3.9646958556318221</v>
      </c>
      <c r="H18" s="15">
        <f t="shared" si="3"/>
        <v>15.718813227664146</v>
      </c>
      <c r="I18" s="34">
        <v>339667</v>
      </c>
      <c r="J18" s="13">
        <f t="shared" si="4"/>
        <v>0.44246899960584257</v>
      </c>
      <c r="K18" s="14">
        <f t="shared" si="5"/>
        <v>0.19577881561219512</v>
      </c>
      <c r="L18" s="34">
        <v>0</v>
      </c>
      <c r="M18" s="13">
        <f t="shared" si="6"/>
        <v>0</v>
      </c>
      <c r="N18" s="15">
        <f t="shared" si="7"/>
        <v>0</v>
      </c>
      <c r="O18" s="33">
        <f t="shared" si="8"/>
        <v>12301112</v>
      </c>
      <c r="P18" s="13">
        <f t="shared" si="9"/>
        <v>3.2136310134184831</v>
      </c>
      <c r="Q18" s="14">
        <f t="shared" si="10"/>
        <v>10.327424290405107</v>
      </c>
      <c r="R18" s="35">
        <f t="shared" si="13"/>
        <v>11914303.939999999</v>
      </c>
      <c r="S18" s="13">
        <f t="shared" si="11"/>
        <v>3.1770554000672262</v>
      </c>
      <c r="T18" s="15">
        <f t="shared" si="12"/>
        <v>10.093681015096323</v>
      </c>
    </row>
    <row r="19" spans="1:20" x14ac:dyDescent="0.25">
      <c r="A19" s="30" t="s">
        <v>36</v>
      </c>
      <c r="B19" s="12" t="s">
        <v>14</v>
      </c>
      <c r="C19" s="31">
        <v>31220112</v>
      </c>
      <c r="D19" s="19">
        <f t="shared" si="0"/>
        <v>10.20221933649464</v>
      </c>
      <c r="E19" s="20">
        <f t="shared" si="1"/>
        <v>104.08527938994513</v>
      </c>
      <c r="F19" s="31">
        <v>30732737.399999999</v>
      </c>
      <c r="G19" s="19">
        <f t="shared" si="2"/>
        <v>10.22686320708393</v>
      </c>
      <c r="H19" s="15">
        <f t="shared" si="3"/>
        <v>104.58873105640701</v>
      </c>
      <c r="I19" s="35">
        <v>0</v>
      </c>
      <c r="J19" s="13">
        <f t="shared" si="4"/>
        <v>0</v>
      </c>
      <c r="K19" s="14">
        <f t="shared" si="5"/>
        <v>0</v>
      </c>
      <c r="L19" s="35">
        <v>0</v>
      </c>
      <c r="M19" s="13">
        <f t="shared" si="6"/>
        <v>0</v>
      </c>
      <c r="N19" s="15">
        <f t="shared" si="7"/>
        <v>0</v>
      </c>
      <c r="O19" s="33">
        <f t="shared" si="8"/>
        <v>31220112</v>
      </c>
      <c r="P19" s="13">
        <f t="shared" si="9"/>
        <v>8.1561667079853066</v>
      </c>
      <c r="Q19" s="14">
        <f t="shared" si="10"/>
        <v>66.523055368447871</v>
      </c>
      <c r="R19" s="35">
        <f t="shared" si="13"/>
        <v>30732737.399999999</v>
      </c>
      <c r="S19" s="13">
        <f t="shared" si="11"/>
        <v>8.1951585092362507</v>
      </c>
      <c r="T19" s="15">
        <f t="shared" si="12"/>
        <v>67.160622991507324</v>
      </c>
    </row>
    <row r="20" spans="1:20" x14ac:dyDescent="0.25">
      <c r="A20" s="30" t="s">
        <v>37</v>
      </c>
      <c r="B20" s="12" t="s">
        <v>27</v>
      </c>
      <c r="C20" s="32">
        <v>4551106</v>
      </c>
      <c r="D20" s="13">
        <f t="shared" si="0"/>
        <v>1.4872266196750601</v>
      </c>
      <c r="E20" s="14">
        <f t="shared" si="1"/>
        <v>2.2118430182701059</v>
      </c>
      <c r="F20" s="32">
        <v>5524664.8600000003</v>
      </c>
      <c r="G20" s="13">
        <f t="shared" si="2"/>
        <v>1.8384301747296841</v>
      </c>
      <c r="H20" s="15">
        <f t="shared" si="3"/>
        <v>3.3798255073566166</v>
      </c>
      <c r="I20" s="34">
        <v>0</v>
      </c>
      <c r="J20" s="13">
        <f t="shared" si="4"/>
        <v>0</v>
      </c>
      <c r="K20" s="14">
        <f t="shared" si="5"/>
        <v>0</v>
      </c>
      <c r="L20" s="34">
        <v>0</v>
      </c>
      <c r="M20" s="13">
        <f t="shared" si="6"/>
        <v>0</v>
      </c>
      <c r="N20" s="15">
        <f t="shared" si="7"/>
        <v>0</v>
      </c>
      <c r="O20" s="33">
        <f t="shared" si="8"/>
        <v>4551106</v>
      </c>
      <c r="P20" s="13">
        <f t="shared" si="9"/>
        <v>1.1889636796213983</v>
      </c>
      <c r="Q20" s="14">
        <f t="shared" si="10"/>
        <v>1.413634631458855</v>
      </c>
      <c r="R20" s="35">
        <f t="shared" si="13"/>
        <v>5524664.8600000003</v>
      </c>
      <c r="S20" s="13">
        <f t="shared" si="11"/>
        <v>1.4732011551339228</v>
      </c>
      <c r="T20" s="15">
        <f t="shared" si="12"/>
        <v>2.1703216434879247</v>
      </c>
    </row>
    <row r="21" spans="1:20" x14ac:dyDescent="0.25">
      <c r="A21" s="30" t="s">
        <v>38</v>
      </c>
      <c r="B21" s="12" t="s">
        <v>15</v>
      </c>
      <c r="C21" s="31">
        <v>3379</v>
      </c>
      <c r="D21" s="19">
        <f t="shared" si="0"/>
        <v>1.1042016485403828E-3</v>
      </c>
      <c r="E21" s="20">
        <f t="shared" si="1"/>
        <v>1.219261280639299E-6</v>
      </c>
      <c r="F21" s="31">
        <v>4869186.3</v>
      </c>
      <c r="G21" s="19">
        <f t="shared" si="2"/>
        <v>1.6203080634108153</v>
      </c>
      <c r="H21" s="15">
        <f t="shared" si="3"/>
        <v>2.6253982203541066</v>
      </c>
      <c r="I21" s="35">
        <v>9059851</v>
      </c>
      <c r="J21" s="13">
        <f t="shared" si="4"/>
        <v>11.801862437469616</v>
      </c>
      <c r="K21" s="14">
        <f t="shared" si="5"/>
        <v>139.28395699295626</v>
      </c>
      <c r="L21" s="35">
        <v>10335444.060000001</v>
      </c>
      <c r="M21" s="13">
        <f t="shared" si="6"/>
        <v>13.872895529132037</v>
      </c>
      <c r="N21" s="15">
        <f t="shared" si="7"/>
        <v>192.45723036221167</v>
      </c>
      <c r="O21" s="33">
        <f t="shared" si="8"/>
        <v>9063230</v>
      </c>
      <c r="P21" s="13">
        <f t="shared" si="9"/>
        <v>2.3677434210618351</v>
      </c>
      <c r="Q21" s="14">
        <f t="shared" si="10"/>
        <v>5.6062089079816024</v>
      </c>
      <c r="R21" s="35">
        <f t="shared" si="13"/>
        <v>15204630.359999999</v>
      </c>
      <c r="S21" s="13">
        <f t="shared" si="11"/>
        <v>4.0544502838379071</v>
      </c>
      <c r="T21" s="15">
        <f t="shared" si="12"/>
        <v>16.438567104113286</v>
      </c>
    </row>
    <row r="22" spans="1:20" x14ac:dyDescent="0.25">
      <c r="A22" s="30" t="s">
        <v>39</v>
      </c>
      <c r="B22" s="12" t="s">
        <v>65</v>
      </c>
      <c r="C22" s="31">
        <v>13256440</v>
      </c>
      <c r="D22" s="19">
        <f t="shared" si="0"/>
        <v>4.3319866533816729</v>
      </c>
      <c r="E22" s="20">
        <f t="shared" si="1"/>
        <v>18.766108365076946</v>
      </c>
      <c r="F22" s="31">
        <v>13200590</v>
      </c>
      <c r="G22" s="19">
        <f t="shared" si="2"/>
        <v>4.3927303456801754</v>
      </c>
      <c r="H22" s="15">
        <f t="shared" si="3"/>
        <v>19.296079889859474</v>
      </c>
      <c r="I22" s="35">
        <v>13619267</v>
      </c>
      <c r="J22" s="13">
        <f t="shared" si="4"/>
        <v>17.741209610750719</v>
      </c>
      <c r="K22" s="14">
        <f t="shared" si="5"/>
        <v>314.75051845259367</v>
      </c>
      <c r="L22" s="35">
        <v>13822771.4</v>
      </c>
      <c r="M22" s="13">
        <f t="shared" si="6"/>
        <v>18.553809825881267</v>
      </c>
      <c r="N22" s="15">
        <f t="shared" si="7"/>
        <v>344.24385905496825</v>
      </c>
      <c r="O22" s="33">
        <f t="shared" si="8"/>
        <v>26875707</v>
      </c>
      <c r="P22" s="13">
        <f t="shared" si="9"/>
        <v>7.0212030849526625</v>
      </c>
      <c r="Q22" s="14">
        <f t="shared" si="10"/>
        <v>49.297292760148785</v>
      </c>
      <c r="R22" s="35">
        <f t="shared" si="13"/>
        <v>27023361.399999999</v>
      </c>
      <c r="S22" s="13">
        <f t="shared" si="11"/>
        <v>7.2060203177793225</v>
      </c>
      <c r="T22" s="15">
        <f t="shared" si="12"/>
        <v>51.926728820248407</v>
      </c>
    </row>
    <row r="23" spans="1:20" x14ac:dyDescent="0.25">
      <c r="A23" s="30" t="s">
        <v>40</v>
      </c>
      <c r="B23" s="12" t="s">
        <v>28</v>
      </c>
      <c r="C23" s="32">
        <v>2000918</v>
      </c>
      <c r="D23" s="13">
        <f t="shared" si="0"/>
        <v>0.65386710689379279</v>
      </c>
      <c r="E23" s="14">
        <f t="shared" si="1"/>
        <v>0.42754219347765865</v>
      </c>
      <c r="F23" s="32">
        <v>2283281.9700000002</v>
      </c>
      <c r="G23" s="13">
        <f t="shared" si="2"/>
        <v>0.75980255408003827</v>
      </c>
      <c r="H23" s="15">
        <f t="shared" si="3"/>
        <v>0.57729992118654949</v>
      </c>
      <c r="I23" s="34">
        <v>0</v>
      </c>
      <c r="J23" s="13">
        <f t="shared" si="4"/>
        <v>0</v>
      </c>
      <c r="K23" s="14">
        <f t="shared" si="5"/>
        <v>0</v>
      </c>
      <c r="L23" s="34">
        <v>0</v>
      </c>
      <c r="M23" s="13">
        <f t="shared" si="6"/>
        <v>0</v>
      </c>
      <c r="N23" s="15">
        <f t="shared" si="7"/>
        <v>0</v>
      </c>
      <c r="O23" s="33">
        <f t="shared" si="8"/>
        <v>2000918</v>
      </c>
      <c r="P23" s="13">
        <f t="shared" si="9"/>
        <v>0.52273421623242555</v>
      </c>
      <c r="Q23" s="14">
        <f t="shared" si="10"/>
        <v>0.27325106082012823</v>
      </c>
      <c r="R23" s="35">
        <f t="shared" si="13"/>
        <v>2283281.9700000002</v>
      </c>
      <c r="S23" s="13">
        <f t="shared" si="11"/>
        <v>0.60885750012724915</v>
      </c>
      <c r="T23" s="15">
        <f t="shared" si="12"/>
        <v>0.37070745546120321</v>
      </c>
    </row>
    <row r="24" spans="1:20" x14ac:dyDescent="0.25">
      <c r="A24" s="30" t="s">
        <v>41</v>
      </c>
      <c r="B24" s="12" t="s">
        <v>29</v>
      </c>
      <c r="C24" s="32">
        <v>5584029.4000000004</v>
      </c>
      <c r="D24" s="13">
        <f t="shared" si="0"/>
        <v>1.824769005320499</v>
      </c>
      <c r="E24" s="14">
        <f t="shared" si="1"/>
        <v>3.3297819227783632</v>
      </c>
      <c r="F24" s="32">
        <v>5636003.1799999997</v>
      </c>
      <c r="G24" s="13">
        <f t="shared" si="2"/>
        <v>1.8754799745417414</v>
      </c>
      <c r="H24" s="15">
        <f t="shared" si="3"/>
        <v>3.5174251349070911</v>
      </c>
      <c r="I24" s="34">
        <v>0</v>
      </c>
      <c r="J24" s="13">
        <f t="shared" si="4"/>
        <v>0</v>
      </c>
      <c r="K24" s="14">
        <f t="shared" si="5"/>
        <v>0</v>
      </c>
      <c r="L24" s="34">
        <v>0</v>
      </c>
      <c r="M24" s="13">
        <f t="shared" si="6"/>
        <v>0</v>
      </c>
      <c r="N24" s="15">
        <f t="shared" si="7"/>
        <v>0</v>
      </c>
      <c r="O24" s="33">
        <f t="shared" si="8"/>
        <v>5584029.4000000004</v>
      </c>
      <c r="P24" s="13">
        <f t="shared" si="9"/>
        <v>1.4588120211961815</v>
      </c>
      <c r="Q24" s="14">
        <f t="shared" si="10"/>
        <v>2.1281325131864883</v>
      </c>
      <c r="R24" s="35">
        <f t="shared" si="13"/>
        <v>5636003.1799999997</v>
      </c>
      <c r="S24" s="13">
        <f t="shared" si="11"/>
        <v>1.5028905111023263</v>
      </c>
      <c r="T24" s="15">
        <f t="shared" si="12"/>
        <v>2.2586798883614114</v>
      </c>
    </row>
    <row r="25" spans="1:20" x14ac:dyDescent="0.25">
      <c r="A25" s="30" t="s">
        <v>42</v>
      </c>
      <c r="B25" s="12" t="s">
        <v>16</v>
      </c>
      <c r="C25" s="32">
        <v>7953411</v>
      </c>
      <c r="D25" s="19">
        <f t="shared" si="0"/>
        <v>2.5990439590764178</v>
      </c>
      <c r="E25" s="20">
        <f t="shared" si="1"/>
        <v>6.7550295012116202</v>
      </c>
      <c r="F25" s="32">
        <v>7476016.2999999998</v>
      </c>
      <c r="G25" s="19">
        <f t="shared" si="2"/>
        <v>2.4877769604093172</v>
      </c>
      <c r="H25" s="15">
        <f t="shared" si="3"/>
        <v>6.1890342047434217</v>
      </c>
      <c r="I25" s="34">
        <v>0</v>
      </c>
      <c r="J25" s="19">
        <f t="shared" si="4"/>
        <v>0</v>
      </c>
      <c r="K25" s="20">
        <f t="shared" si="5"/>
        <v>0</v>
      </c>
      <c r="L25" s="34">
        <v>0</v>
      </c>
      <c r="M25" s="13">
        <f t="shared" si="6"/>
        <v>0</v>
      </c>
      <c r="N25" s="15">
        <f t="shared" si="7"/>
        <v>0</v>
      </c>
      <c r="O25" s="33">
        <f t="shared" si="8"/>
        <v>7953411</v>
      </c>
      <c r="P25" s="13">
        <f t="shared" si="9"/>
        <v>2.0778063196289662</v>
      </c>
      <c r="Q25" s="14">
        <f t="shared" si="10"/>
        <v>4.3172791018900698</v>
      </c>
      <c r="R25" s="35">
        <f t="shared" si="13"/>
        <v>7476016.2999999998</v>
      </c>
      <c r="S25" s="13">
        <f t="shared" si="11"/>
        <v>1.9935464192048808</v>
      </c>
      <c r="T25" s="15">
        <f t="shared" si="12"/>
        <v>3.9742273255246023</v>
      </c>
    </row>
    <row r="26" spans="1:20" x14ac:dyDescent="0.25">
      <c r="A26" s="30" t="s">
        <v>43</v>
      </c>
      <c r="B26" s="12" t="s">
        <v>30</v>
      </c>
      <c r="C26" s="32">
        <v>11088269</v>
      </c>
      <c r="D26" s="13">
        <f t="shared" si="0"/>
        <v>3.6234640157618299</v>
      </c>
      <c r="E26" s="14">
        <f t="shared" si="1"/>
        <v>13.129491473520847</v>
      </c>
      <c r="F26" s="32">
        <v>11019155.34</v>
      </c>
      <c r="G26" s="13">
        <f t="shared" si="2"/>
        <v>3.6668192895758263</v>
      </c>
      <c r="H26" s="15">
        <f t="shared" si="3"/>
        <v>13.445563702405368</v>
      </c>
      <c r="I26" s="34">
        <v>0</v>
      </c>
      <c r="J26" s="13">
        <f t="shared" si="4"/>
        <v>0</v>
      </c>
      <c r="K26" s="14">
        <f t="shared" si="5"/>
        <v>0</v>
      </c>
      <c r="L26" s="34">
        <v>0</v>
      </c>
      <c r="M26" s="13">
        <f t="shared" si="6"/>
        <v>0</v>
      </c>
      <c r="N26" s="15">
        <f t="shared" si="7"/>
        <v>0</v>
      </c>
      <c r="O26" s="33">
        <f t="shared" si="8"/>
        <v>11088269</v>
      </c>
      <c r="P26" s="13">
        <f t="shared" si="9"/>
        <v>2.8967791809006167</v>
      </c>
      <c r="Q26" s="14">
        <f t="shared" si="10"/>
        <v>8.3913296228992476</v>
      </c>
      <c r="R26" s="35">
        <f t="shared" si="13"/>
        <v>11019155.34</v>
      </c>
      <c r="S26" s="13">
        <f t="shared" si="11"/>
        <v>2.9383560427388771</v>
      </c>
      <c r="T26" s="15">
        <f t="shared" si="12"/>
        <v>8.6339362339000729</v>
      </c>
    </row>
    <row r="27" spans="1:20" x14ac:dyDescent="0.25">
      <c r="A27" s="30" t="s">
        <v>44</v>
      </c>
      <c r="B27" s="12" t="s">
        <v>31</v>
      </c>
      <c r="C27" s="32">
        <v>5068502</v>
      </c>
      <c r="D27" s="13">
        <f t="shared" si="0"/>
        <v>1.6563031263776939</v>
      </c>
      <c r="E27" s="14">
        <f t="shared" si="1"/>
        <v>2.7433400464485231</v>
      </c>
      <c r="F27" s="32">
        <v>5333245.93</v>
      </c>
      <c r="G27" s="13">
        <f t="shared" si="2"/>
        <v>1.774732132252141</v>
      </c>
      <c r="H27" s="15">
        <f t="shared" si="3"/>
        <v>3.149674141248231</v>
      </c>
      <c r="I27" s="34">
        <v>0</v>
      </c>
      <c r="J27" s="13">
        <f t="shared" si="4"/>
        <v>0</v>
      </c>
      <c r="K27" s="14">
        <f t="shared" si="5"/>
        <v>0</v>
      </c>
      <c r="L27" s="34">
        <v>0</v>
      </c>
      <c r="M27" s="13">
        <f t="shared" si="6"/>
        <v>0</v>
      </c>
      <c r="N27" s="15">
        <f t="shared" si="7"/>
        <v>0</v>
      </c>
      <c r="O27" s="33">
        <f t="shared" si="8"/>
        <v>5068502</v>
      </c>
      <c r="P27" s="13">
        <f t="shared" si="9"/>
        <v>1.3241319336636888</v>
      </c>
      <c r="Q27" s="14">
        <f t="shared" si="10"/>
        <v>1.7533253777479394</v>
      </c>
      <c r="R27" s="35">
        <f t="shared" si="13"/>
        <v>5333245.93</v>
      </c>
      <c r="S27" s="13">
        <f t="shared" si="11"/>
        <v>1.4221575903319665</v>
      </c>
      <c r="T27" s="15">
        <f t="shared" si="12"/>
        <v>2.0225322117388256</v>
      </c>
    </row>
    <row r="28" spans="1:20" x14ac:dyDescent="0.25">
      <c r="A28" s="30" t="s">
        <v>45</v>
      </c>
      <c r="B28" s="12" t="s">
        <v>56</v>
      </c>
      <c r="C28" s="32">
        <v>3457671</v>
      </c>
      <c r="D28" s="13">
        <f t="shared" si="0"/>
        <v>1.1299100379728542</v>
      </c>
      <c r="E28" s="14">
        <f t="shared" si="1"/>
        <v>1.2766966939118167</v>
      </c>
      <c r="F28" s="32">
        <v>4013437.87</v>
      </c>
      <c r="G28" s="13">
        <f t="shared" si="2"/>
        <v>1.3355426024178472</v>
      </c>
      <c r="H28" s="15">
        <f t="shared" si="3"/>
        <v>1.7836740428730358</v>
      </c>
      <c r="I28" s="34">
        <v>0</v>
      </c>
      <c r="J28" s="13">
        <f t="shared" si="4"/>
        <v>0</v>
      </c>
      <c r="K28" s="14">
        <f t="shared" si="5"/>
        <v>0</v>
      </c>
      <c r="L28" s="34">
        <v>0</v>
      </c>
      <c r="M28" s="13">
        <f t="shared" si="6"/>
        <v>0</v>
      </c>
      <c r="N28" s="15">
        <f t="shared" si="7"/>
        <v>0</v>
      </c>
      <c r="O28" s="33">
        <f t="shared" si="8"/>
        <v>3457671</v>
      </c>
      <c r="P28" s="13">
        <f t="shared" si="9"/>
        <v>0.90330685224211427</v>
      </c>
      <c r="Q28" s="14">
        <f t="shared" si="10"/>
        <v>0.8159632693075568</v>
      </c>
      <c r="R28" s="35">
        <f t="shared" si="13"/>
        <v>4013437.87</v>
      </c>
      <c r="S28" s="13">
        <f t="shared" si="11"/>
        <v>1.0702190007851862</v>
      </c>
      <c r="T28" s="15">
        <f t="shared" si="12"/>
        <v>1.1453687096416423</v>
      </c>
    </row>
    <row r="29" spans="1:20" x14ac:dyDescent="0.25">
      <c r="A29" s="30" t="s">
        <v>46</v>
      </c>
      <c r="B29" s="12" t="s">
        <v>17</v>
      </c>
      <c r="C29" s="32">
        <v>33574639</v>
      </c>
      <c r="D29" s="19">
        <f t="shared" si="0"/>
        <v>10.971640051183259</v>
      </c>
      <c r="E29" s="20">
        <f t="shared" si="1"/>
        <v>120.3768854127286</v>
      </c>
      <c r="F29" s="32">
        <v>32162883</v>
      </c>
      <c r="G29" s="19">
        <f t="shared" si="2"/>
        <v>10.702769509443218</v>
      </c>
      <c r="H29" s="15">
        <f t="shared" si="3"/>
        <v>114.54927517226743</v>
      </c>
      <c r="I29" s="34">
        <v>2484413</v>
      </c>
      <c r="J29" s="19">
        <f t="shared" si="4"/>
        <v>3.2363336288710713</v>
      </c>
      <c r="K29" s="20">
        <f t="shared" si="5"/>
        <v>10.473855357361797</v>
      </c>
      <c r="L29" s="34">
        <v>2155353.4</v>
      </c>
      <c r="M29" s="13">
        <f t="shared" si="6"/>
        <v>2.8930534936840955</v>
      </c>
      <c r="N29" s="15">
        <f t="shared" si="7"/>
        <v>8.3697585173177504</v>
      </c>
      <c r="O29" s="33">
        <f t="shared" si="8"/>
        <v>36059052</v>
      </c>
      <c r="P29" s="13">
        <f t="shared" si="9"/>
        <v>9.420326212920406</v>
      </c>
      <c r="Q29" s="14">
        <f t="shared" si="10"/>
        <v>88.742545957835318</v>
      </c>
      <c r="R29" s="35">
        <f t="shared" si="13"/>
        <v>34318236.399999999</v>
      </c>
      <c r="S29" s="13">
        <f t="shared" si="11"/>
        <v>9.1512637938799841</v>
      </c>
      <c r="T29" s="15">
        <f t="shared" si="12"/>
        <v>83.745629025178687</v>
      </c>
    </row>
    <row r="30" spans="1:20" x14ac:dyDescent="0.25">
      <c r="A30" s="30" t="s">
        <v>47</v>
      </c>
      <c r="B30" s="12" t="s">
        <v>32</v>
      </c>
      <c r="C30" s="32">
        <v>1858403.3</v>
      </c>
      <c r="D30" s="13">
        <f t="shared" si="0"/>
        <v>0.60729564590496832</v>
      </c>
      <c r="E30" s="14">
        <f t="shared" si="1"/>
        <v>0.36880800153513266</v>
      </c>
      <c r="F30" s="32">
        <v>1680340.39</v>
      </c>
      <c r="G30" s="13">
        <f t="shared" si="2"/>
        <v>0.55916305424417101</v>
      </c>
      <c r="H30" s="15">
        <f t="shared" si="3"/>
        <v>0.31266332123166973</v>
      </c>
      <c r="I30" s="34">
        <v>0</v>
      </c>
      <c r="J30" s="13">
        <f t="shared" si="4"/>
        <v>0</v>
      </c>
      <c r="K30" s="14">
        <f t="shared" si="5"/>
        <v>0</v>
      </c>
      <c r="L30" s="34">
        <v>0</v>
      </c>
      <c r="M30" s="13">
        <f t="shared" si="6"/>
        <v>0</v>
      </c>
      <c r="N30" s="15">
        <f t="shared" si="7"/>
        <v>0</v>
      </c>
      <c r="O30" s="33">
        <f t="shared" si="8"/>
        <v>1858403.3</v>
      </c>
      <c r="P30" s="13">
        <f t="shared" si="9"/>
        <v>0.4855026505180387</v>
      </c>
      <c r="Q30" s="14">
        <f t="shared" si="10"/>
        <v>0.23571282366004082</v>
      </c>
      <c r="R30" s="35">
        <f t="shared" si="13"/>
        <v>1680340.39</v>
      </c>
      <c r="S30" s="13">
        <f t="shared" si="11"/>
        <v>0.44807775065041433</v>
      </c>
      <c r="T30" s="15">
        <f t="shared" si="12"/>
        <v>0.20077367062793489</v>
      </c>
    </row>
    <row r="31" spans="1:20" x14ac:dyDescent="0.25">
      <c r="A31" s="30" t="s">
        <v>48</v>
      </c>
      <c r="B31" s="12" t="s">
        <v>33</v>
      </c>
      <c r="C31" s="32">
        <v>5541737</v>
      </c>
      <c r="D31" s="13">
        <f t="shared" si="0"/>
        <v>1.8109485442963111</v>
      </c>
      <c r="E31" s="14">
        <f t="shared" si="1"/>
        <v>3.2795346300889285</v>
      </c>
      <c r="F31" s="32">
        <v>5701202.8899999997</v>
      </c>
      <c r="G31" s="13">
        <f t="shared" si="2"/>
        <v>1.8971763339201138</v>
      </c>
      <c r="H31" s="15">
        <f t="shared" si="3"/>
        <v>3.5992780419865631</v>
      </c>
      <c r="I31" s="34">
        <v>0</v>
      </c>
      <c r="J31" s="13">
        <f t="shared" si="4"/>
        <v>0</v>
      </c>
      <c r="K31" s="14">
        <f t="shared" si="5"/>
        <v>0</v>
      </c>
      <c r="L31" s="34">
        <v>0</v>
      </c>
      <c r="M31" s="13">
        <f t="shared" si="6"/>
        <v>0</v>
      </c>
      <c r="N31" s="15">
        <f t="shared" si="7"/>
        <v>0</v>
      </c>
      <c r="O31" s="33">
        <f t="shared" si="8"/>
        <v>5541737</v>
      </c>
      <c r="P31" s="13">
        <f t="shared" si="9"/>
        <v>1.4477632502987292</v>
      </c>
      <c r="Q31" s="14">
        <f t="shared" si="10"/>
        <v>2.0960184289155408</v>
      </c>
      <c r="R31" s="35">
        <f t="shared" si="13"/>
        <v>5701202.8899999997</v>
      </c>
      <c r="S31" s="13">
        <f t="shared" si="11"/>
        <v>1.5202765952396355</v>
      </c>
      <c r="T31" s="15">
        <f t="shared" si="12"/>
        <v>2.3112409260334186</v>
      </c>
    </row>
    <row r="32" spans="1:20" x14ac:dyDescent="0.25">
      <c r="A32" s="30" t="s">
        <v>49</v>
      </c>
      <c r="B32" s="12" t="s">
        <v>18</v>
      </c>
      <c r="C32" s="32">
        <v>16874018</v>
      </c>
      <c r="D32" s="13">
        <f t="shared" si="0"/>
        <v>5.5141516700503388</v>
      </c>
      <c r="E32" s="14">
        <f t="shared" si="1"/>
        <v>30.405868640318939</v>
      </c>
      <c r="F32" s="32">
        <v>17419124.5</v>
      </c>
      <c r="G32" s="13">
        <f t="shared" si="2"/>
        <v>5.7965224877320649</v>
      </c>
      <c r="H32" s="15">
        <f t="shared" si="3"/>
        <v>33.599672950783528</v>
      </c>
      <c r="I32" s="34">
        <v>7155794</v>
      </c>
      <c r="J32" s="13">
        <f t="shared" si="4"/>
        <v>9.3215325968242162</v>
      </c>
      <c r="K32" s="14">
        <f t="shared" si="5"/>
        <v>86.890969953656409</v>
      </c>
      <c r="L32" s="34">
        <v>10734407.4</v>
      </c>
      <c r="M32" s="13">
        <f t="shared" si="6"/>
        <v>14.408409698009805</v>
      </c>
      <c r="N32" s="15">
        <f t="shared" si="7"/>
        <v>207.60227002570301</v>
      </c>
      <c r="O32" s="33">
        <f t="shared" si="8"/>
        <v>24029812</v>
      </c>
      <c r="P32" s="13">
        <f t="shared" si="9"/>
        <v>6.2777209970786076</v>
      </c>
      <c r="Q32" s="14">
        <f t="shared" si="10"/>
        <v>39.409780917161626</v>
      </c>
      <c r="R32" s="35">
        <f t="shared" si="13"/>
        <v>28153531.899999999</v>
      </c>
      <c r="S32" s="13">
        <f t="shared" si="11"/>
        <v>7.5073903607213079</v>
      </c>
      <c r="T32" s="15">
        <f t="shared" si="12"/>
        <v>56.360910028251212</v>
      </c>
    </row>
    <row r="33" spans="1:20" x14ac:dyDescent="0.25">
      <c r="A33" s="30" t="s">
        <v>50</v>
      </c>
      <c r="B33" s="12" t="s">
        <v>19</v>
      </c>
      <c r="C33" s="32">
        <v>13992430.199999999</v>
      </c>
      <c r="D33" s="13">
        <f t="shared" si="0"/>
        <v>4.572496150910399</v>
      </c>
      <c r="E33" s="14">
        <f t="shared" si="1"/>
        <v>20.907721050090412</v>
      </c>
      <c r="F33" s="32">
        <v>14225648</v>
      </c>
      <c r="G33" s="13">
        <f t="shared" si="2"/>
        <v>4.7338365676507257</v>
      </c>
      <c r="H33" s="15">
        <f t="shared" si="3"/>
        <v>22.409208649227203</v>
      </c>
      <c r="I33" s="34">
        <v>18276398</v>
      </c>
      <c r="J33" s="13">
        <f t="shared" si="4"/>
        <v>23.807845741441536</v>
      </c>
      <c r="K33" s="14">
        <f t="shared" si="5"/>
        <v>566.81351884827586</v>
      </c>
      <c r="L33" s="34">
        <v>15684249</v>
      </c>
      <c r="M33" s="13">
        <f t="shared" si="6"/>
        <v>21.052404383086913</v>
      </c>
      <c r="N33" s="15">
        <f t="shared" si="7"/>
        <v>443.20373030901703</v>
      </c>
      <c r="O33" s="33">
        <f t="shared" si="8"/>
        <v>32268828.199999999</v>
      </c>
      <c r="P33" s="13">
        <f t="shared" si="9"/>
        <v>8.4301408742716042</v>
      </c>
      <c r="Q33" s="14">
        <f t="shared" si="10"/>
        <v>71.06727516006481</v>
      </c>
      <c r="R33" s="35">
        <f t="shared" si="13"/>
        <v>29909897</v>
      </c>
      <c r="S33" s="13">
        <f t="shared" si="11"/>
        <v>7.9757407782988397</v>
      </c>
      <c r="T33" s="15">
        <f t="shared" si="12"/>
        <v>63.612440962618983</v>
      </c>
    </row>
    <row r="34" spans="1:20" x14ac:dyDescent="0.25">
      <c r="A34" s="30" t="s">
        <v>51</v>
      </c>
      <c r="B34" s="12" t="s">
        <v>58</v>
      </c>
      <c r="C34" s="32">
        <v>181238</v>
      </c>
      <c r="D34" s="19">
        <f t="shared" si="0"/>
        <v>5.9225598809754927E-2</v>
      </c>
      <c r="E34" s="20">
        <f t="shared" si="1"/>
        <v>3.507671554374044E-3</v>
      </c>
      <c r="F34" s="32">
        <v>146259</v>
      </c>
      <c r="G34" s="19">
        <f t="shared" si="2"/>
        <v>4.867027516412803E-2</v>
      </c>
      <c r="H34" s="15">
        <f t="shared" si="3"/>
        <v>2.3687956845519376E-3</v>
      </c>
      <c r="I34" s="34">
        <v>17884898</v>
      </c>
      <c r="J34" s="13">
        <f t="shared" si="4"/>
        <v>23.297856212444938</v>
      </c>
      <c r="K34" s="14">
        <f t="shared" si="5"/>
        <v>542.79010409575915</v>
      </c>
      <c r="L34" s="34">
        <v>16353342.4</v>
      </c>
      <c r="M34" s="13">
        <f t="shared" si="6"/>
        <v>21.9505044340906</v>
      </c>
      <c r="N34" s="15">
        <f t="shared" si="7"/>
        <v>481.8246449110311</v>
      </c>
      <c r="O34" s="33">
        <f t="shared" si="8"/>
        <v>18066136</v>
      </c>
      <c r="P34" s="13">
        <f t="shared" si="9"/>
        <v>4.7197273662930739</v>
      </c>
      <c r="Q34" s="14">
        <f t="shared" si="10"/>
        <v>22.275826412135757</v>
      </c>
      <c r="R34" s="35">
        <f t="shared" si="13"/>
        <v>16499601.4</v>
      </c>
      <c r="S34" s="13">
        <f t="shared" si="11"/>
        <v>4.3997658604995067</v>
      </c>
      <c r="T34" s="15">
        <f t="shared" si="12"/>
        <v>19.357939627216965</v>
      </c>
    </row>
    <row r="35" spans="1:20" x14ac:dyDescent="0.25">
      <c r="A35" s="30" t="s">
        <v>52</v>
      </c>
      <c r="B35" s="12" t="s">
        <v>34</v>
      </c>
      <c r="C35" s="32">
        <v>14447543</v>
      </c>
      <c r="D35" s="13">
        <f t="shared" si="0"/>
        <v>4.7212195318017365</v>
      </c>
      <c r="E35" s="14">
        <f t="shared" si="1"/>
        <v>22.289913867466208</v>
      </c>
      <c r="F35" s="32">
        <v>14038899.870000001</v>
      </c>
      <c r="G35" s="19">
        <f t="shared" si="2"/>
        <v>4.6716928166782301</v>
      </c>
      <c r="H35" s="15">
        <f t="shared" si="3"/>
        <v>21.824713773402976</v>
      </c>
      <c r="I35" s="34">
        <v>1379484</v>
      </c>
      <c r="J35" s="13">
        <f t="shared" si="4"/>
        <v>1.7969920700340809</v>
      </c>
      <c r="K35" s="14">
        <f t="shared" si="5"/>
        <v>3.2291804997653712</v>
      </c>
      <c r="L35" s="34">
        <v>1179897.69</v>
      </c>
      <c r="M35" s="13">
        <f t="shared" si="6"/>
        <v>1.5837343120827858</v>
      </c>
      <c r="N35" s="15">
        <f t="shared" si="7"/>
        <v>2.5082143712683349</v>
      </c>
      <c r="O35" s="33">
        <f t="shared" si="8"/>
        <v>15827027</v>
      </c>
      <c r="P35" s="13">
        <f t="shared" si="9"/>
        <v>4.1347664192807683</v>
      </c>
      <c r="Q35" s="14">
        <f t="shared" si="10"/>
        <v>17.096293342011904</v>
      </c>
      <c r="R35" s="35">
        <f t="shared" si="13"/>
        <v>15218797.560000001</v>
      </c>
      <c r="S35" s="13">
        <f t="shared" si="11"/>
        <v>4.0582280940642121</v>
      </c>
      <c r="T35" s="15">
        <f t="shared" si="12"/>
        <v>16.469215263452046</v>
      </c>
    </row>
    <row r="36" spans="1:20" x14ac:dyDescent="0.25">
      <c r="A36" s="3"/>
      <c r="B36" s="2" t="s">
        <v>54</v>
      </c>
      <c r="C36" s="39">
        <f t="shared" ref="C36:Q36" si="14">SUM(C10:C35)</f>
        <v>306012946.5</v>
      </c>
      <c r="D36" s="23">
        <f t="shared" si="14"/>
        <v>99.999999999999972</v>
      </c>
      <c r="E36" s="23">
        <f t="shared" si="14"/>
        <v>629.22819968546037</v>
      </c>
      <c r="F36" s="26">
        <f>SUM(F10:F35)</f>
        <v>300509909.81000006</v>
      </c>
      <c r="G36" s="24">
        <f t="shared" si="14"/>
        <v>99.999999999999972</v>
      </c>
      <c r="H36" s="25">
        <f t="shared" si="14"/>
        <v>625.14619609940689</v>
      </c>
      <c r="I36" s="26">
        <f>SUM(I10:I35)-1</f>
        <v>76766282</v>
      </c>
      <c r="J36" s="25">
        <f t="shared" si="14"/>
        <v>100.00000130265525</v>
      </c>
      <c r="K36" s="26">
        <f t="shared" si="14"/>
        <v>1705.0204283647372</v>
      </c>
      <c r="L36" s="26">
        <f t="shared" si="14"/>
        <v>74500986.75</v>
      </c>
      <c r="M36" s="24">
        <f t="shared" si="14"/>
        <v>100</v>
      </c>
      <c r="N36" s="27">
        <f t="shared" si="14"/>
        <v>1696.5940715260656</v>
      </c>
      <c r="O36" s="27">
        <f>C36+I36</f>
        <v>382779228.5</v>
      </c>
      <c r="P36" s="16">
        <f>SUM(P10:P35)</f>
        <v>100.00000026124718</v>
      </c>
      <c r="Q36" s="16">
        <f t="shared" si="14"/>
        <v>585.37984036181092</v>
      </c>
      <c r="R36" s="26">
        <f>SUM(R10:R35)</f>
        <v>375010896.56</v>
      </c>
      <c r="S36" s="16">
        <f>SUM(S10:S35)</f>
        <v>100</v>
      </c>
      <c r="T36" s="18">
        <f>SUM(T10:T35)</f>
        <v>586.71405519701034</v>
      </c>
    </row>
    <row r="37" spans="1:20" x14ac:dyDescent="0.25">
      <c r="C37" s="28"/>
      <c r="D37" s="28"/>
      <c r="E37" s="28"/>
      <c r="F37" s="28"/>
      <c r="G37" s="28"/>
      <c r="H37" s="28"/>
      <c r="I37" s="28"/>
      <c r="J37" s="28"/>
      <c r="K37" s="28"/>
      <c r="L37" s="29"/>
      <c r="M37" s="28"/>
      <c r="N37" s="28"/>
      <c r="O37" s="28"/>
      <c r="P37" s="17"/>
      <c r="Q37" s="17"/>
      <c r="R37" s="17"/>
      <c r="S37" s="17"/>
      <c r="T37" s="17"/>
    </row>
    <row r="39" spans="1:20" x14ac:dyDescent="0.25">
      <c r="B39" s="36" t="s">
        <v>61</v>
      </c>
    </row>
    <row r="41" spans="1:20" x14ac:dyDescent="0.25">
      <c r="B41" s="36" t="s">
        <v>62</v>
      </c>
    </row>
    <row r="42" spans="1:20" x14ac:dyDescent="0.25">
      <c r="B42" s="37"/>
    </row>
    <row r="43" spans="1:20" x14ac:dyDescent="0.25">
      <c r="B43" s="36" t="s">
        <v>63</v>
      </c>
    </row>
  </sheetData>
  <sortState ref="A10:T36">
    <sortCondition ref="B10:B36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osiguranja&amp;R&amp;"+,Regular"&amp;10Polugodišnje izvješće</oddHeader>
    <oddFooter>&amp;C&amp;"+,Regular"&amp;10U izvješće su uključeni podatci zaključno s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2018-11-02T14:40:26Z</cp:lastPrinted>
  <dcterms:created xsi:type="dcterms:W3CDTF">2018-01-08T12:56:16Z</dcterms:created>
  <dcterms:modified xsi:type="dcterms:W3CDTF">2020-10-27T09:03:13Z</dcterms:modified>
</cp:coreProperties>
</file>