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965" windowWidth="15075" windowHeight="3435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4" i="21" l="1"/>
  <c r="G30" i="26" l="1"/>
  <c r="G31" i="26"/>
  <c r="G32" i="26"/>
  <c r="E29" i="21" l="1"/>
  <c r="E35" i="21" s="1"/>
  <c r="C34" i="26" l="1"/>
  <c r="C29" i="26"/>
  <c r="C34" i="21"/>
  <c r="C29" i="21"/>
  <c r="C35" i="21" l="1"/>
  <c r="C35" i="26"/>
  <c r="E33" i="27" l="1"/>
  <c r="E32" i="27"/>
  <c r="E31" i="27"/>
  <c r="E30" i="27"/>
  <c r="C31" i="27"/>
  <c r="C32" i="27"/>
  <c r="C33" i="27"/>
  <c r="C30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C12" i="27"/>
  <c r="C13" i="27"/>
  <c r="C14" i="27"/>
  <c r="C15" i="27"/>
  <c r="C16" i="27"/>
  <c r="C17" i="27"/>
  <c r="C18" i="27"/>
  <c r="C19" i="27"/>
  <c r="G19" i="27" s="1"/>
  <c r="C20" i="27"/>
  <c r="C21" i="27"/>
  <c r="C22" i="27"/>
  <c r="C23" i="27"/>
  <c r="C24" i="27"/>
  <c r="G24" i="27" s="1"/>
  <c r="C25" i="27"/>
  <c r="G25" i="27" s="1"/>
  <c r="C26" i="27"/>
  <c r="G26" i="27" s="1"/>
  <c r="C27" i="27"/>
  <c r="C28" i="27"/>
  <c r="G28" i="27" s="1"/>
  <c r="C11" i="27"/>
  <c r="G11" i="27" s="1"/>
  <c r="G31" i="27"/>
  <c r="G23" i="27"/>
  <c r="G20" i="27"/>
  <c r="G13" i="27"/>
  <c r="E34" i="26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2" i="21"/>
  <c r="G13" i="21"/>
  <c r="G16" i="21"/>
  <c r="G17" i="21"/>
  <c r="G18" i="21"/>
  <c r="G19" i="21"/>
  <c r="G20" i="21"/>
  <c r="G23" i="21"/>
  <c r="G24" i="21"/>
  <c r="G25" i="21"/>
  <c r="G26" i="21"/>
  <c r="G28" i="21"/>
  <c r="G11" i="21"/>
  <c r="G18" i="27" l="1"/>
  <c r="G17" i="27"/>
  <c r="G12" i="27"/>
  <c r="G16" i="27"/>
  <c r="E29" i="27"/>
  <c r="C34" i="27"/>
  <c r="E34" i="27"/>
  <c r="G32" i="27"/>
  <c r="G30" i="27"/>
  <c r="C29" i="27"/>
  <c r="C35" i="27" s="1"/>
  <c r="D20" i="26"/>
  <c r="E35" i="26"/>
  <c r="G34" i="26"/>
  <c r="G29" i="26"/>
  <c r="F33" i="26" l="1"/>
  <c r="G35" i="26"/>
  <c r="E35" i="27"/>
  <c r="F33" i="27" s="1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12" i="27" l="1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F34" i="27" s="1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29" i="26"/>
  <c r="D34" i="26"/>
  <c r="F34" i="26"/>
  <c r="F29" i="26"/>
  <c r="F29" i="27" l="1"/>
  <c r="F35" i="27" s="1"/>
  <c r="D34" i="27"/>
  <c r="D29" i="27"/>
  <c r="D35" i="26"/>
  <c r="F35" i="26"/>
  <c r="D35" i="27" l="1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<sst xmlns="http://schemas.openxmlformats.org/spreadsheetml/2006/main" count="224" uniqueCount="70">
  <si>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</si>
  <si>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</si>
  <si>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</si>
  <si>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</si>
  <si>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</si>
  <si>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</si>
  <si>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</si>
  <si>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</si>
  <si>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</si>
  <si>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</si>
  <si>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</si>
  <si>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</si>
  <si>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</si>
  <si>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</si>
  <si>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</si>
  <si>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</si>
  <si>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</si>
  <si>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</si>
  <si>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</si>
  <si>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</si>
  <si>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</si>
  <si>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</si>
  <si>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</si>
  <si>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</si>
  <si>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</si>
  <si>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</si>
  <si>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</si>
  <si>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</si>
  <si>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</si>
  <si>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</si>
  <si>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</si>
  <si>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</si>
  <si>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</si>
  <si>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</si>
  <si>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</si>
  <si>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</si>
  <si>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</si>
  <si>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</si>
  <si>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</si>
  <si>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</si>
  <si>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</si>
  <si>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</si>
  <si>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</si>
  <si>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</si>
  <si>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</si>
  <si>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</si>
  <si>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</si>
  <si>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</si>
  <si>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</si>
  <si>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</si>
  <si>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</si>
  <si>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I-XII-2018</t>
  </si>
  <si>
    <t>STATISTIKA TRŽIŠTA OSIGURANJA U BOSNI I HERCEGOVINI</t>
  </si>
  <si>
    <t>Indeks rasta</t>
  </si>
  <si>
    <t>-</t>
  </si>
  <si>
    <t>19/18</t>
  </si>
  <si>
    <t>I-XII-2019</t>
  </si>
  <si>
    <t>Isplaćene štete po vrstama osiguranja u Bosni i Hercegovini za 2018. i 2019. godinu (u KM)</t>
  </si>
  <si>
    <t>Isplaćene štete po vrstama osiguranja u Federaciji Bosne i Hercegovine za 2018. i 2019. godinu (u KM)</t>
  </si>
  <si>
    <t>Isplaćene štete po vrstama osiguranja u Republici Srpskoj za 2018. i 2019. godinu (u KM)</t>
  </si>
  <si>
    <t>Isplaćene štete RS</t>
  </si>
  <si>
    <t>Isplaćene štete FBiH</t>
  </si>
  <si>
    <t>Isplaćene štete BiH</t>
  </si>
  <si>
    <t>2018.*</t>
  </si>
  <si>
    <t>2019.**</t>
  </si>
  <si>
    <t xml:space="preserve">Osiguranje robe u prijevozu </t>
  </si>
  <si>
    <t>Osiguranje jamstva</t>
  </si>
  <si>
    <t>Osiguranje raznih financijskih gubitaka</t>
  </si>
  <si>
    <t>*Podatci se odnose na razdoblje od 01.01. do 31.12.2018. godine.</t>
  </si>
  <si>
    <t>**Podatci se odnose na razdoblje od 01.01. do 31.12.2019.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</si>
</sst>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7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0" xfId="0" applyNumberFormat="1" applyFont="1" applyBorder="1"/>
    <xf numFmtId="2" fontId="5" fillId="0" borderId="41" xfId="0" applyNumberFormat="1" applyFont="1" applyBorder="1"/>
    <xf numFmtId="4" fontId="2" fillId="2" borderId="47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0" fontId="0" fillId="0" borderId="0" xfId="0" applyFont="1"/>
    <xf numFmtId="0" fontId="41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42" fillId="0" borderId="0" xfId="0" applyFont="1"/>
    <xf numFmtId="0" fontId="43" fillId="0" borderId="0" xfId="0" applyFont="1"/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/>
    <cellStyle name="20% - Accent1 2 2" xfId="275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6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7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 2" xfId="38"/>
    <cellStyle name="Comma 2 2" xfId="279"/>
    <cellStyle name="Comma 3" xfId="280"/>
    <cellStyle name="Comma 4" xfId="281"/>
    <cellStyle name="Comma 5" xfId="278"/>
    <cellStyle name="Date" xfId="282"/>
    <cellStyle name="Euro" xfId="39"/>
    <cellStyle name="Explanatory Text 2" xfId="40"/>
    <cellStyle name="Fixed" xfId="283"/>
    <cellStyle name="Good 2" xfId="41"/>
    <cellStyle name="Heading 1 2" xfId="42"/>
    <cellStyle name="Heading 2 2" xfId="43"/>
    <cellStyle name="Heading 3 2" xfId="44"/>
    <cellStyle name="Heading 4 2" xfId="45"/>
    <cellStyle name="Heading1" xfId="284"/>
    <cellStyle name="Heading2" xfId="285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7"/>
    <cellStyle name="Normal 2 3" xfId="286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89"/>
    <cellStyle name="Normal 3 3" xfId="288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0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1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2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3"/>
    <cellStyle name="Standard_0103_s Versicherung" xfId="210"/>
    <cellStyle name="Style 1" xfId="294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7" t="s">
        <v>52</v>
      </c>
      <c r="B5" s="47"/>
      <c r="C5" s="47"/>
      <c r="D5" s="47"/>
      <c r="E5" s="47"/>
      <c r="F5" s="47"/>
      <c r="G5" s="47"/>
      <c r="H5" s="15"/>
    </row>
    <row r="6" spans="1:8" ht="17.25" x14ac:dyDescent="0.3">
      <c r="A6" s="3"/>
    </row>
    <row r="7" spans="1:8" s="1" customFormat="1" ht="19.5" thickBot="1" x14ac:dyDescent="0.35">
      <c r="A7" s="16" t="s">
        <v>57</v>
      </c>
      <c r="C7" s="2"/>
      <c r="D7" s="2"/>
      <c r="E7" s="2"/>
      <c r="F7" s="2"/>
    </row>
    <row r="8" spans="1:8" s="1" customFormat="1" ht="17.25" customHeight="1" x14ac:dyDescent="0.2">
      <c r="A8" s="48" t="s">
        <v>0</v>
      </c>
      <c r="B8" s="51" t="s">
        <v>29</v>
      </c>
      <c r="C8" s="54" t="s">
        <v>63</v>
      </c>
      <c r="D8" s="54"/>
      <c r="E8" s="54" t="s">
        <v>64</v>
      </c>
      <c r="F8" s="54"/>
      <c r="G8" s="29" t="s">
        <v>53</v>
      </c>
    </row>
    <row r="9" spans="1:8" s="1" customFormat="1" ht="15" customHeight="1" x14ac:dyDescent="0.2">
      <c r="A9" s="49"/>
      <c r="B9" s="52"/>
      <c r="C9" s="4" t="s">
        <v>62</v>
      </c>
      <c r="D9" s="4" t="s">
        <v>49</v>
      </c>
      <c r="E9" s="4" t="s">
        <v>62</v>
      </c>
      <c r="F9" s="4" t="s">
        <v>49</v>
      </c>
      <c r="G9" s="55" t="s">
        <v>55</v>
      </c>
    </row>
    <row r="10" spans="1:8" s="1" customFormat="1" ht="21" customHeight="1" thickBot="1" x14ac:dyDescent="0.25">
      <c r="A10" s="50"/>
      <c r="B10" s="53"/>
      <c r="C10" s="5" t="s">
        <v>51</v>
      </c>
      <c r="D10" s="28" t="s">
        <v>50</v>
      </c>
      <c r="E10" s="5" t="s">
        <v>56</v>
      </c>
      <c r="F10" s="28" t="s">
        <v>50</v>
      </c>
      <c r="G10" s="56"/>
    </row>
    <row r="11" spans="1:8" s="1" customFormat="1" ht="16.5" customHeight="1" x14ac:dyDescent="0.2">
      <c r="A11" s="6" t="s">
        <v>1</v>
      </c>
      <c r="B11" s="7" t="s">
        <v>34</v>
      </c>
      <c r="C11" s="41">
        <f>FBiH!C11+RS!C11</f>
        <v>22503110.124000002</v>
      </c>
      <c r="D11" s="30">
        <f>C11/C$35*100</f>
        <v>8.0578782289420143</v>
      </c>
      <c r="E11" s="41">
        <f>FBiH!E11+RS!E11</f>
        <v>23746747.640000001</v>
      </c>
      <c r="F11" s="30">
        <f>E11/E$35*100</f>
        <v>7.8828467560406272</v>
      </c>
      <c r="G11" s="35">
        <f>E11/C11*100</f>
        <v>105.52651393139492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41">
        <f>FBiH!C12+RS!C12</f>
        <v>4206539.9786</v>
      </c>
      <c r="D12" s="31">
        <f t="shared" ref="D12:D28" si="0">C12/C$35*100</f>
        <v>1.5062712098886561</v>
      </c>
      <c r="E12" s="41">
        <f>FBiH!E12+RS!E12</f>
        <v>4307092.8600000003</v>
      </c>
      <c r="F12" s="31">
        <f t="shared" ref="F12:F28" si="1">E12/E$35*100</f>
        <v>1.4297601294345816</v>
      </c>
      <c r="G12" s="36">
        <f t="shared" ref="G12:G32" si="2">E12/C12*100</f>
        <v>102.39039405096695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41">
        <f>FBiH!C13+RS!C13</f>
        <v>48610730.523400009</v>
      </c>
      <c r="D13" s="31">
        <f t="shared" si="0"/>
        <v>17.406453819897415</v>
      </c>
      <c r="E13" s="41">
        <f>FBiH!E13+RS!E13</f>
        <v>52808142.100000001</v>
      </c>
      <c r="F13" s="31">
        <f t="shared" si="1"/>
        <v>17.529916010238001</v>
      </c>
      <c r="G13" s="36">
        <f t="shared" si="2"/>
        <v>108.63474284670431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41">
        <f>FBiH!C14+RS!C14</f>
        <v>0</v>
      </c>
      <c r="D14" s="31">
        <f t="shared" si="0"/>
        <v>0</v>
      </c>
      <c r="E14" s="41">
        <f>FBiH!E14+RS!E14</f>
        <v>0</v>
      </c>
      <c r="F14" s="31">
        <f t="shared" si="1"/>
        <v>0</v>
      </c>
      <c r="G14" s="38" t="s">
        <v>54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41">
        <f>FBiH!C15+RS!C15</f>
        <v>0</v>
      </c>
      <c r="D15" s="31">
        <f t="shared" si="0"/>
        <v>0</v>
      </c>
      <c r="E15" s="41">
        <f>FBiH!E15+RS!E15</f>
        <v>0</v>
      </c>
      <c r="F15" s="31">
        <f t="shared" si="1"/>
        <v>0</v>
      </c>
      <c r="G15" s="38" t="s">
        <v>54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41">
        <f>FBiH!C16+RS!C16</f>
        <v>4226.6000999999997</v>
      </c>
      <c r="D16" s="31">
        <f t="shared" si="0"/>
        <v>1.5134543065632173E-3</v>
      </c>
      <c r="E16" s="41">
        <f>FBiH!E16+RS!E16</f>
        <v>19684</v>
      </c>
      <c r="F16" s="31">
        <f t="shared" si="1"/>
        <v>6.5341981941365208E-3</v>
      </c>
      <c r="G16" s="36">
        <f t="shared" si="2"/>
        <v>465.71711385706925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41">
        <f>FBiH!C17+RS!C17</f>
        <v>369877.69040000002</v>
      </c>
      <c r="D17" s="31">
        <f t="shared" si="0"/>
        <v>0.1324452207904733</v>
      </c>
      <c r="E17" s="41">
        <f>FBiH!E17+RS!E17</f>
        <v>261147.95</v>
      </c>
      <c r="F17" s="31">
        <f t="shared" si="1"/>
        <v>8.6689314331053383E-2</v>
      </c>
      <c r="G17" s="36">
        <f t="shared" si="2"/>
        <v>70.603866299041869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41">
        <f>FBiH!C18+RS!C18</f>
        <v>6284388.8434000015</v>
      </c>
      <c r="D18" s="31">
        <f t="shared" si="0"/>
        <v>2.2503040586123984</v>
      </c>
      <c r="E18" s="41">
        <f>FBiH!E18+RS!E18</f>
        <v>13331073</v>
      </c>
      <c r="F18" s="31">
        <f t="shared" si="1"/>
        <v>4.425313611181779</v>
      </c>
      <c r="G18" s="36">
        <f t="shared" si="2"/>
        <v>212.12998323616742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41">
        <f>FBiH!C19+RS!C19</f>
        <v>7976720.5124999993</v>
      </c>
      <c r="D19" s="31">
        <f t="shared" si="0"/>
        <v>2.856291517121357</v>
      </c>
      <c r="E19" s="41">
        <f>FBiH!E19+RS!E19</f>
        <v>9068876.1500000004</v>
      </c>
      <c r="F19" s="31">
        <f t="shared" si="1"/>
        <v>3.0104569275644062</v>
      </c>
      <c r="G19" s="36">
        <f t="shared" si="2"/>
        <v>113.69178769380885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41">
        <f>FBiH!C20+RS!C20</f>
        <v>126336491.93370001</v>
      </c>
      <c r="D20" s="31">
        <f t="shared" si="0"/>
        <v>45.238372041193934</v>
      </c>
      <c r="E20" s="41">
        <f>FBiH!E20+RS!E20</f>
        <v>131603969.23</v>
      </c>
      <c r="F20" s="31">
        <f t="shared" si="1"/>
        <v>43.686568689487117</v>
      </c>
      <c r="G20" s="36">
        <f t="shared" si="2"/>
        <v>104.16940285081236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41">
        <f>FBiH!C21+RS!C21</f>
        <v>0</v>
      </c>
      <c r="D21" s="31">
        <f t="shared" si="0"/>
        <v>0</v>
      </c>
      <c r="E21" s="41">
        <f>FBiH!E21+RS!E21</f>
        <v>0</v>
      </c>
      <c r="F21" s="31">
        <f t="shared" si="1"/>
        <v>0</v>
      </c>
      <c r="G21" s="38" t="s">
        <v>54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41">
        <f>FBiH!C22+RS!C22</f>
        <v>0</v>
      </c>
      <c r="D22" s="31">
        <f t="shared" si="0"/>
        <v>0</v>
      </c>
      <c r="E22" s="41">
        <f>FBiH!E22+RS!E22</f>
        <v>0</v>
      </c>
      <c r="F22" s="31">
        <f t="shared" si="1"/>
        <v>0</v>
      </c>
      <c r="G22" s="38" t="s">
        <v>54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41">
        <f>FBiH!C23+RS!C23</f>
        <v>1502669.2897999997</v>
      </c>
      <c r="D23" s="31">
        <f t="shared" si="0"/>
        <v>0.53807345246315141</v>
      </c>
      <c r="E23" s="41">
        <f>FBiH!E23+RS!E23</f>
        <v>1962300.0899999999</v>
      </c>
      <c r="F23" s="31">
        <f t="shared" si="1"/>
        <v>0.6513949250371841</v>
      </c>
      <c r="G23" s="38">
        <f t="shared" si="2"/>
        <v>130.58762186197174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41">
        <f>FBiH!C24+RS!C24</f>
        <v>1463521.6600000064</v>
      </c>
      <c r="D24" s="31">
        <f t="shared" si="0"/>
        <v>0.52405553084512502</v>
      </c>
      <c r="E24" s="41">
        <f>FBiH!E24+RS!E24</f>
        <v>1807187.64</v>
      </c>
      <c r="F24" s="31">
        <f t="shared" si="1"/>
        <v>0.59990460342175578</v>
      </c>
      <c r="G24" s="38">
        <f t="shared" si="2"/>
        <v>123.48212461713699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41">
        <f>FBiH!C25+RS!C25</f>
        <v>105173.97890000002</v>
      </c>
      <c r="D25" s="31">
        <f t="shared" si="0"/>
        <v>3.766053270679523E-2</v>
      </c>
      <c r="E25" s="41">
        <f>FBiH!E25+RS!E25</f>
        <v>145867.81</v>
      </c>
      <c r="F25" s="31">
        <f t="shared" si="1"/>
        <v>4.8421519034985226E-2</v>
      </c>
      <c r="G25" s="38">
        <f t="shared" si="2"/>
        <v>138.69191935649016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41">
        <f>FBiH!C26+RS!C26</f>
        <v>195047.28</v>
      </c>
      <c r="D26" s="31">
        <f t="shared" si="0"/>
        <v>6.984222280679965E-2</v>
      </c>
      <c r="E26" s="41">
        <f>FBiH!E26+RS!E26</f>
        <v>514517.94</v>
      </c>
      <c r="F26" s="31">
        <f t="shared" si="1"/>
        <v>0.17079669754109139</v>
      </c>
      <c r="G26" s="38">
        <f t="shared" si="2"/>
        <v>263.79139457879137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41">
        <f>FBiH!C27+RS!C27</f>
        <v>0</v>
      </c>
      <c r="D27" s="31">
        <f t="shared" si="0"/>
        <v>0</v>
      </c>
      <c r="E27" s="41">
        <f>FBiH!E27+RS!E27</f>
        <v>0</v>
      </c>
      <c r="F27" s="31">
        <f t="shared" si="1"/>
        <v>0</v>
      </c>
      <c r="G27" s="38" t="s">
        <v>54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41">
        <f>FBiH!C28+RS!C28</f>
        <v>147949.82</v>
      </c>
      <c r="D28" s="31">
        <f t="shared" si="0"/>
        <v>5.2977638512395064E-2</v>
      </c>
      <c r="E28" s="41">
        <f>FBiH!E28+RS!E28</f>
        <v>193074.29</v>
      </c>
      <c r="F28" s="31">
        <f t="shared" si="1"/>
        <v>6.4091936448495784E-2</v>
      </c>
      <c r="G28" s="38">
        <f t="shared" si="2"/>
        <v>130.49984785381963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43">
        <f>SUM(C11:C28)</f>
        <v>219706448.23480001</v>
      </c>
      <c r="D29" s="32">
        <f>SUM(D11:D28)</f>
        <v>78.672138928087065</v>
      </c>
      <c r="E29" s="43">
        <f>SUM(E11:E28)</f>
        <v>239769680.69999999</v>
      </c>
      <c r="F29" s="32">
        <f>SUM(F11:F28)</f>
        <v>79.592695317955219</v>
      </c>
      <c r="G29" s="9">
        <f>E29/C29*100</f>
        <v>109.13183596858222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41">
        <f>FBiH!C30+RS!C30</f>
        <v>56282945.269999981</v>
      </c>
      <c r="D30" s="31">
        <f>C30/C$35*100</f>
        <v>20.15370839198706</v>
      </c>
      <c r="E30" s="41">
        <f>FBiH!E30+RS!E30</f>
        <v>57910481.350000001</v>
      </c>
      <c r="F30" s="31">
        <f>E30/E$35*100</f>
        <v>19.223661992417533</v>
      </c>
      <c r="G30" s="36">
        <f t="shared" si="2"/>
        <v>102.89170382287639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41">
        <f>FBiH!C31+RS!C31</f>
        <v>243290.31</v>
      </c>
      <c r="D31" s="31">
        <f>C32/C$35*100</f>
        <v>1.0870356689234331</v>
      </c>
      <c r="E31" s="41">
        <f>FBiH!E31+RS!E31</f>
        <v>247216.15</v>
      </c>
      <c r="F31" s="31">
        <f>E31/E$35*100</f>
        <v>8.2064586511450086E-2</v>
      </c>
      <c r="G31" s="36">
        <f t="shared" si="2"/>
        <v>101.61364420966869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41">
        <f>FBiH!C32+RS!C32</f>
        <v>3035747.46</v>
      </c>
      <c r="D32" s="31">
        <f>C33/C$35*100</f>
        <v>0</v>
      </c>
      <c r="E32" s="41">
        <f>FBiH!E32+RS!E32</f>
        <v>3318458.17</v>
      </c>
      <c r="F32" s="31">
        <f>E32/E$35*100</f>
        <v>1.1015781031158089</v>
      </c>
      <c r="G32" s="36">
        <f t="shared" si="2"/>
        <v>109.31272161881344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41">
        <f>FBiH!C33+RS!C33</f>
        <v>0</v>
      </c>
      <c r="D33" s="31">
        <f>C33/C$35*100</f>
        <v>0</v>
      </c>
      <c r="E33" s="41">
        <f>FBiH!E33+RS!E33</f>
        <v>0</v>
      </c>
      <c r="F33" s="31">
        <f>E33/E$35*100</f>
        <v>0</v>
      </c>
      <c r="G33" s="38" t="s">
        <v>54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4">
        <f>SUM(C30:C33)</f>
        <v>59561983.039999984</v>
      </c>
      <c r="D34" s="33">
        <f>SUM(D30:D33)</f>
        <v>21.240744060910494</v>
      </c>
      <c r="E34" s="44">
        <f>SUM(E30:E33)</f>
        <v>61476155.670000002</v>
      </c>
      <c r="F34" s="33">
        <f>SUM(F30:F33)</f>
        <v>20.407304682044792</v>
      </c>
      <c r="G34" s="14">
        <f>E34/C34*100</f>
        <v>103.21374899273337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279268431.2748</v>
      </c>
      <c r="D35" s="34">
        <f>D29+D34</f>
        <v>99.912882988997552</v>
      </c>
      <c r="E35" s="34">
        <f>E29+E34</f>
        <v>301245836.37</v>
      </c>
      <c r="F35" s="34">
        <f>F29+F34</f>
        <v>100.00000000000001</v>
      </c>
      <c r="G35" s="37">
        <f>E35/C35*100</f>
        <v>107.86963460025822</v>
      </c>
    </row>
    <row r="37" spans="1:7" x14ac:dyDescent="0.25">
      <c r="A37" s="45" t="s">
        <v>68</v>
      </c>
      <c r="C37" s="20"/>
      <c r="E37" s="20"/>
    </row>
    <row r="38" spans="1:7" x14ac:dyDescent="0.25">
      <c r="A38" s="27" t="s">
        <v>69</v>
      </c>
      <c r="C38" s="20"/>
      <c r="E38" s="20"/>
    </row>
    <row r="43" spans="1:7" x14ac:dyDescent="0.2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1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7" t="s">
        <v>52</v>
      </c>
      <c r="B5" s="47"/>
      <c r="C5" s="47"/>
      <c r="D5" s="47"/>
      <c r="E5" s="47"/>
      <c r="F5" s="47"/>
      <c r="G5" s="47"/>
      <c r="H5" s="15"/>
    </row>
    <row r="6" spans="1:8" ht="17.25" x14ac:dyDescent="0.3">
      <c r="A6" s="3"/>
    </row>
    <row r="7" spans="1:8" s="1" customFormat="1" ht="19.5" thickBot="1" x14ac:dyDescent="0.35">
      <c r="A7" s="16" t="s">
        <v>58</v>
      </c>
      <c r="C7" s="2"/>
      <c r="D7" s="2"/>
      <c r="E7" s="2"/>
      <c r="F7" s="2"/>
    </row>
    <row r="8" spans="1:8" s="1" customFormat="1" ht="17.25" customHeight="1" x14ac:dyDescent="0.2">
      <c r="A8" s="48" t="s">
        <v>0</v>
      </c>
      <c r="B8" s="51" t="s">
        <v>29</v>
      </c>
      <c r="C8" s="54" t="s">
        <v>63</v>
      </c>
      <c r="D8" s="54"/>
      <c r="E8" s="54" t="s">
        <v>64</v>
      </c>
      <c r="F8" s="54"/>
      <c r="G8" s="29" t="s">
        <v>53</v>
      </c>
    </row>
    <row r="9" spans="1:8" s="1" customFormat="1" ht="15" customHeight="1" x14ac:dyDescent="0.2">
      <c r="A9" s="49"/>
      <c r="B9" s="52"/>
      <c r="C9" s="4" t="s">
        <v>61</v>
      </c>
      <c r="D9" s="4" t="s">
        <v>49</v>
      </c>
      <c r="E9" s="4" t="s">
        <v>61</v>
      </c>
      <c r="F9" s="4" t="s">
        <v>49</v>
      </c>
      <c r="G9" s="55" t="s">
        <v>55</v>
      </c>
    </row>
    <row r="10" spans="1:8" s="1" customFormat="1" ht="21" customHeight="1" thickBot="1" x14ac:dyDescent="0.25">
      <c r="A10" s="50"/>
      <c r="B10" s="53"/>
      <c r="C10" s="5" t="s">
        <v>51</v>
      </c>
      <c r="D10" s="28" t="s">
        <v>50</v>
      </c>
      <c r="E10" s="5" t="s">
        <v>56</v>
      </c>
      <c r="F10" s="28" t="s">
        <v>50</v>
      </c>
      <c r="G10" s="56"/>
    </row>
    <row r="11" spans="1:8" s="1" customFormat="1" ht="16.5" customHeight="1" x14ac:dyDescent="0.2">
      <c r="A11" s="6" t="s">
        <v>1</v>
      </c>
      <c r="B11" s="7" t="s">
        <v>34</v>
      </c>
      <c r="C11" s="41">
        <v>16949611.964000002</v>
      </c>
      <c r="D11" s="30">
        <f>C11/C$35*100</f>
        <v>8.211942807709951</v>
      </c>
      <c r="E11" s="41">
        <v>17538552</v>
      </c>
      <c r="F11" s="30">
        <f>E11/E$35*100</f>
        <v>7.69164375169417</v>
      </c>
      <c r="G11" s="35">
        <f>E11/C11*100</f>
        <v>103.47465202891296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41">
        <v>3273643.9586</v>
      </c>
      <c r="D12" s="31">
        <f t="shared" ref="D12:D28" si="0">C12/C$35*100</f>
        <v>1.5860526493424332</v>
      </c>
      <c r="E12" s="41">
        <v>3713457</v>
      </c>
      <c r="F12" s="31">
        <f t="shared" ref="F12:F28" si="1">E12/E$35*100</f>
        <v>1.6285602329790385</v>
      </c>
      <c r="G12" s="36">
        <f t="shared" ref="G12:G32" si="2">E12/C12*100</f>
        <v>113.43496870649578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41">
        <v>39033378.913400009</v>
      </c>
      <c r="D13" s="31">
        <f t="shared" si="0"/>
        <v>18.911340030044389</v>
      </c>
      <c r="E13" s="41">
        <v>42499417</v>
      </c>
      <c r="F13" s="31">
        <f t="shared" si="1"/>
        <v>18.638390171474533</v>
      </c>
      <c r="G13" s="36">
        <f t="shared" si="2"/>
        <v>108.87967729949742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41">
        <v>0</v>
      </c>
      <c r="D14" s="31">
        <f t="shared" si="0"/>
        <v>0</v>
      </c>
      <c r="E14" s="41">
        <v>0</v>
      </c>
      <c r="F14" s="31">
        <f t="shared" si="1"/>
        <v>0</v>
      </c>
      <c r="G14" s="38" t="s">
        <v>54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41">
        <v>0</v>
      </c>
      <c r="D15" s="31">
        <f t="shared" si="0"/>
        <v>0</v>
      </c>
      <c r="E15" s="41">
        <v>0</v>
      </c>
      <c r="F15" s="31">
        <f t="shared" si="1"/>
        <v>0</v>
      </c>
      <c r="G15" s="38" t="s">
        <v>54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41">
        <v>4226.6000999999997</v>
      </c>
      <c r="D16" s="31">
        <f t="shared" si="0"/>
        <v>2.0477517931372247E-3</v>
      </c>
      <c r="E16" s="41">
        <v>19684</v>
      </c>
      <c r="F16" s="31">
        <f t="shared" si="1"/>
        <v>8.632543644899994E-3</v>
      </c>
      <c r="G16" s="38">
        <f t="shared" si="2"/>
        <v>465.71711385706925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41">
        <v>296696.1004</v>
      </c>
      <c r="D17" s="31">
        <f t="shared" si="0"/>
        <v>0.14374673667634705</v>
      </c>
      <c r="E17" s="41">
        <v>219678</v>
      </c>
      <c r="F17" s="31">
        <f t="shared" si="1"/>
        <v>9.6341186894144518E-2</v>
      </c>
      <c r="G17" s="38">
        <f t="shared" si="2"/>
        <v>74.041418038132051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41">
        <v>4981357.2934000008</v>
      </c>
      <c r="D18" s="31">
        <f t="shared" si="0"/>
        <v>2.4134252326869166</v>
      </c>
      <c r="E18" s="41">
        <v>10961492</v>
      </c>
      <c r="F18" s="31">
        <f t="shared" si="1"/>
        <v>4.8072321735024435</v>
      </c>
      <c r="G18" s="38">
        <f t="shared" si="2"/>
        <v>220.05030666086367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41">
        <v>5592544.7224999992</v>
      </c>
      <c r="D19" s="31">
        <f t="shared" si="0"/>
        <v>2.7095403427685287</v>
      </c>
      <c r="E19" s="41">
        <v>6763038</v>
      </c>
      <c r="F19" s="31">
        <f t="shared" si="1"/>
        <v>2.9659734153178805</v>
      </c>
      <c r="G19" s="38">
        <f t="shared" si="2"/>
        <v>120.92952914244668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41">
        <v>81150162.943700016</v>
      </c>
      <c r="D20" s="31">
        <f t="shared" si="0"/>
        <v>39.316563608972537</v>
      </c>
      <c r="E20" s="41">
        <v>88707354</v>
      </c>
      <c r="F20" s="31">
        <f t="shared" si="1"/>
        <v>38.903175423114909</v>
      </c>
      <c r="G20" s="38">
        <f t="shared" si="2"/>
        <v>109.31260121010844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41">
        <v>0</v>
      </c>
      <c r="D21" s="31">
        <f t="shared" si="0"/>
        <v>0</v>
      </c>
      <c r="E21" s="41">
        <v>0</v>
      </c>
      <c r="F21" s="31">
        <f t="shared" si="1"/>
        <v>0</v>
      </c>
      <c r="G21" s="38" t="s">
        <v>54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41">
        <v>0</v>
      </c>
      <c r="D22" s="31">
        <f t="shared" si="0"/>
        <v>0</v>
      </c>
      <c r="E22" s="41">
        <v>0</v>
      </c>
      <c r="F22" s="31">
        <f t="shared" si="1"/>
        <v>0</v>
      </c>
      <c r="G22" s="38" t="s">
        <v>54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41">
        <v>1273387.3297999997</v>
      </c>
      <c r="D23" s="31">
        <f t="shared" si="0"/>
        <v>0.61694532869484675</v>
      </c>
      <c r="E23" s="41">
        <v>1606787</v>
      </c>
      <c r="F23" s="31">
        <f t="shared" si="1"/>
        <v>0.70466667880298328</v>
      </c>
      <c r="G23" s="38">
        <f t="shared" si="2"/>
        <v>126.1821099046403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41">
        <v>1455586.0800000064</v>
      </c>
      <c r="D24" s="31">
        <f t="shared" si="0"/>
        <v>0.70521907321811617</v>
      </c>
      <c r="E24" s="41">
        <v>1757478</v>
      </c>
      <c r="F24" s="31">
        <f t="shared" si="1"/>
        <v>0.77075317719729475</v>
      </c>
      <c r="G24" s="38">
        <f t="shared" si="2"/>
        <v>120.74023131630884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41">
        <v>105173.97890000002</v>
      </c>
      <c r="D25" s="31">
        <f t="shared" si="0"/>
        <v>5.0955898071324911E-2</v>
      </c>
      <c r="E25" s="41">
        <v>145007</v>
      </c>
      <c r="F25" s="31">
        <f t="shared" si="1"/>
        <v>6.3593743970535119E-2</v>
      </c>
      <c r="G25" s="38">
        <f t="shared" si="2"/>
        <v>137.87345645435116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41">
        <v>142884.06</v>
      </c>
      <c r="D26" s="31">
        <f t="shared" si="0"/>
        <v>6.9226111567954315E-2</v>
      </c>
      <c r="E26" s="41">
        <v>363638</v>
      </c>
      <c r="F26" s="31">
        <f t="shared" si="1"/>
        <v>0.15947576234221417</v>
      </c>
      <c r="G26" s="38">
        <f t="shared" si="2"/>
        <v>254.49864736486353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41">
        <v>0</v>
      </c>
      <c r="D27" s="31">
        <f t="shared" si="0"/>
        <v>0</v>
      </c>
      <c r="E27" s="41">
        <v>0</v>
      </c>
      <c r="F27" s="31">
        <f t="shared" si="1"/>
        <v>0</v>
      </c>
      <c r="G27" s="38" t="s">
        <v>54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41">
        <v>143669.81</v>
      </c>
      <c r="D28" s="31">
        <f t="shared" si="0"/>
        <v>6.960680075864864E-2</v>
      </c>
      <c r="E28" s="41">
        <v>188957</v>
      </c>
      <c r="F28" s="31">
        <f t="shared" si="1"/>
        <v>8.2868296561134314E-2</v>
      </c>
      <c r="G28" s="36">
        <f t="shared" si="2"/>
        <v>131.52171635780684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43">
        <f>SUM(C11:C28)</f>
        <v>154402323.75480002</v>
      </c>
      <c r="D29" s="32">
        <f>SUM(D11:D28)</f>
        <v>74.806612372305125</v>
      </c>
      <c r="E29" s="43">
        <f>SUM(E11:E28)</f>
        <v>174484539</v>
      </c>
      <c r="F29" s="32">
        <f>SUM(F11:F28)</f>
        <v>76.52130655749616</v>
      </c>
      <c r="G29" s="9">
        <f>E29/C29*100</f>
        <v>113.00642034189312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42">
        <v>49759070.23999998</v>
      </c>
      <c r="D30" s="31">
        <f>C30/C$35*100</f>
        <v>24.107846235275744</v>
      </c>
      <c r="E30" s="42">
        <v>51245275</v>
      </c>
      <c r="F30" s="31">
        <f>E30/E$35*100</f>
        <v>22.473941934180168</v>
      </c>
      <c r="G30" s="36">
        <f t="shared" si="2"/>
        <v>102.98680170837538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42">
        <v>240642.03</v>
      </c>
      <c r="D31" s="31">
        <f>C32/C$35*100</f>
        <v>0.9689523760045714</v>
      </c>
      <c r="E31" s="42">
        <v>244224</v>
      </c>
      <c r="F31" s="31">
        <f>E31/E$35*100</f>
        <v>0.10710599162426619</v>
      </c>
      <c r="G31" s="36">
        <f t="shared" si="2"/>
        <v>101.48850556155963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42">
        <v>1999936.8199999998</v>
      </c>
      <c r="D32" s="31">
        <f>C33/C$35*100</f>
        <v>0</v>
      </c>
      <c r="E32" s="42">
        <v>2046819</v>
      </c>
      <c r="F32" s="31">
        <f>E32/E$35*100</f>
        <v>0.89764551669937809</v>
      </c>
      <c r="G32" s="36">
        <f t="shared" si="2"/>
        <v>102.34418305274264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42">
        <v>0</v>
      </c>
      <c r="D33" s="31">
        <f>C33/C$35*100</f>
        <v>0</v>
      </c>
      <c r="E33" s="42">
        <v>0</v>
      </c>
      <c r="F33" s="31">
        <f>E33/E$35*100</f>
        <v>0</v>
      </c>
      <c r="G33" s="38" t="s">
        <v>54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4">
        <f>SUM(C30:C33)</f>
        <v>51999649.089999981</v>
      </c>
      <c r="D34" s="33">
        <f>SUM(D30:D33)</f>
        <v>25.076798611280317</v>
      </c>
      <c r="E34" s="44">
        <f>SUM(E30:E33)</f>
        <v>53536318</v>
      </c>
      <c r="F34" s="33">
        <f>SUM(F30:F33)</f>
        <v>23.478693442503811</v>
      </c>
      <c r="G34" s="14">
        <f>E34/C34*100</f>
        <v>102.95515246139524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206401972.8448</v>
      </c>
      <c r="D35" s="34">
        <f>D29+D34</f>
        <v>99.883410983585435</v>
      </c>
      <c r="E35" s="34">
        <f>E29+E34</f>
        <v>228020857</v>
      </c>
      <c r="F35" s="34">
        <f>F29+F34</f>
        <v>99.999999999999972</v>
      </c>
      <c r="G35" s="37">
        <f>E35/C35*100</f>
        <v>110.4741654632613</v>
      </c>
    </row>
    <row r="37" spans="1:7" x14ac:dyDescent="0.25">
      <c r="A37" s="45" t="s">
        <v>68</v>
      </c>
      <c r="C37" s="20"/>
      <c r="E37" s="20"/>
    </row>
    <row r="38" spans="1:7" x14ac:dyDescent="0.25">
      <c r="A38" s="27" t="s">
        <v>69</v>
      </c>
      <c r="C38" s="20"/>
      <c r="E38" s="20"/>
    </row>
    <row r="43" spans="1:7" x14ac:dyDescent="0.25">
      <c r="C43" s="18"/>
      <c r="D43" s="18"/>
      <c r="E43" s="17"/>
      <c r="F43" s="17"/>
    </row>
    <row r="44" spans="1:7" x14ac:dyDescent="0.25">
      <c r="C44" s="18"/>
      <c r="D44" s="18"/>
      <c r="E44" s="17"/>
      <c r="F44" s="17"/>
    </row>
    <row r="45" spans="1:7" x14ac:dyDescent="0.25">
      <c r="B45" s="17"/>
      <c r="C45"/>
      <c r="D45"/>
    </row>
    <row r="46" spans="1:7" x14ac:dyDescent="0.25">
      <c r="B46" s="17"/>
      <c r="C46"/>
      <c r="D46"/>
    </row>
    <row r="47" spans="1:7" x14ac:dyDescent="0.25">
      <c r="B47" s="17"/>
      <c r="C47"/>
      <c r="D47"/>
    </row>
    <row r="48" spans="1:7" x14ac:dyDescent="0.25">
      <c r="B48" s="17"/>
      <c r="C48"/>
      <c r="D48"/>
    </row>
    <row r="49" spans="2:4" x14ac:dyDescent="0.25">
      <c r="B49" s="17"/>
      <c r="C49"/>
      <c r="D49"/>
    </row>
    <row r="50" spans="2:4" x14ac:dyDescent="0.25">
      <c r="B50" s="17"/>
      <c r="C50"/>
      <c r="D50"/>
    </row>
    <row r="51" spans="2:4" x14ac:dyDescent="0.25">
      <c r="B51" s="17"/>
      <c r="C51"/>
      <c r="D51"/>
    </row>
    <row r="52" spans="2:4" x14ac:dyDescent="0.25">
      <c r="B52" s="17"/>
      <c r="C52"/>
      <c r="D52"/>
    </row>
    <row r="53" spans="2:4" x14ac:dyDescent="0.25">
      <c r="B53" s="17"/>
      <c r="C53"/>
      <c r="D53"/>
    </row>
    <row r="54" spans="2:4" x14ac:dyDescent="0.25">
      <c r="B54" s="17"/>
      <c r="C54"/>
      <c r="D54"/>
    </row>
    <row r="55" spans="2:4" x14ac:dyDescent="0.25">
      <c r="B55" s="17"/>
      <c r="C55"/>
      <c r="D55"/>
    </row>
    <row r="56" spans="2:4" x14ac:dyDescent="0.25">
      <c r="C56"/>
      <c r="D56"/>
    </row>
    <row r="57" spans="2:4" x14ac:dyDescent="0.25">
      <c r="C57"/>
      <c r="D57"/>
    </row>
    <row r="58" spans="2:4" x14ac:dyDescent="0.25">
      <c r="C58"/>
      <c r="D58"/>
    </row>
    <row r="59" spans="2:4" x14ac:dyDescent="0.25">
      <c r="C59"/>
      <c r="D59"/>
    </row>
    <row r="60" spans="2:4" x14ac:dyDescent="0.25">
      <c r="C60"/>
      <c r="D60"/>
    </row>
    <row r="61" spans="2:4" x14ac:dyDescent="0.25">
      <c r="C61"/>
      <c r="D61"/>
    </row>
    <row r="62" spans="2:4" x14ac:dyDescent="0.25">
      <c r="C62"/>
      <c r="D62"/>
    </row>
    <row r="63" spans="2:4" x14ac:dyDescent="0.25">
      <c r="C63"/>
      <c r="D63"/>
    </row>
    <row r="64" spans="2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7" t="s">
        <v>52</v>
      </c>
      <c r="B5" s="47"/>
      <c r="C5" s="47"/>
      <c r="D5" s="47"/>
      <c r="E5" s="47"/>
      <c r="F5" s="47"/>
      <c r="G5" s="47"/>
      <c r="H5" s="15"/>
    </row>
    <row r="6" spans="1:8" ht="17.25" x14ac:dyDescent="0.3">
      <c r="A6" s="3"/>
    </row>
    <row r="7" spans="1:8" s="1" customFormat="1" ht="19.5" thickBot="1" x14ac:dyDescent="0.35">
      <c r="A7" s="16" t="s">
        <v>59</v>
      </c>
      <c r="C7" s="2"/>
      <c r="D7" s="2"/>
      <c r="E7" s="2"/>
      <c r="F7" s="2"/>
    </row>
    <row r="8" spans="1:8" s="1" customFormat="1" ht="17.25" customHeight="1" x14ac:dyDescent="0.2">
      <c r="A8" s="48" t="s">
        <v>0</v>
      </c>
      <c r="B8" s="51" t="s">
        <v>29</v>
      </c>
      <c r="C8" s="54" t="s">
        <v>63</v>
      </c>
      <c r="D8" s="54"/>
      <c r="E8" s="54" t="s">
        <v>64</v>
      </c>
      <c r="F8" s="54"/>
      <c r="G8" s="29" t="s">
        <v>53</v>
      </c>
    </row>
    <row r="9" spans="1:8" s="1" customFormat="1" ht="15" customHeight="1" x14ac:dyDescent="0.2">
      <c r="A9" s="49"/>
      <c r="B9" s="52"/>
      <c r="C9" s="4" t="s">
        <v>60</v>
      </c>
      <c r="D9" s="4" t="s">
        <v>49</v>
      </c>
      <c r="E9" s="4" t="s">
        <v>60</v>
      </c>
      <c r="F9" s="4" t="s">
        <v>49</v>
      </c>
      <c r="G9" s="55" t="s">
        <v>55</v>
      </c>
    </row>
    <row r="10" spans="1:8" s="1" customFormat="1" ht="21" customHeight="1" thickBot="1" x14ac:dyDescent="0.25">
      <c r="A10" s="50"/>
      <c r="B10" s="53"/>
      <c r="C10" s="5" t="s">
        <v>51</v>
      </c>
      <c r="D10" s="28" t="s">
        <v>50</v>
      </c>
      <c r="E10" s="5" t="s">
        <v>56</v>
      </c>
      <c r="F10" s="28" t="s">
        <v>50</v>
      </c>
      <c r="G10" s="56"/>
    </row>
    <row r="11" spans="1:8" s="1" customFormat="1" ht="16.5" customHeight="1" x14ac:dyDescent="0.2">
      <c r="A11" s="6" t="s">
        <v>1</v>
      </c>
      <c r="B11" s="7" t="s">
        <v>34</v>
      </c>
      <c r="C11" s="41">
        <v>5553498.1600000001</v>
      </c>
      <c r="D11" s="30">
        <f>C11/C$35*100</f>
        <v>7.6214739671134595</v>
      </c>
      <c r="E11" s="41">
        <v>6208195.6399999997</v>
      </c>
      <c r="F11" s="30">
        <f>E11/E$35*100</f>
        <v>8.4782483974908072</v>
      </c>
      <c r="G11" s="35">
        <f>E11/C11*100</f>
        <v>111.78892044505511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41">
        <v>932896.02</v>
      </c>
      <c r="D12" s="31">
        <f t="shared" ref="D12:D28" si="0">C12/C$35*100</f>
        <v>1.2802818197843351</v>
      </c>
      <c r="E12" s="41">
        <v>593635.8600000001</v>
      </c>
      <c r="F12" s="31">
        <f t="shared" ref="F12:F28" si="1">E12/E$35*100</f>
        <v>0.81070130044066691</v>
      </c>
      <c r="G12" s="36">
        <f t="shared" ref="G12:G28" si="2">E12/C12*100</f>
        <v>63.63365769316929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41">
        <v>9577351.6099999994</v>
      </c>
      <c r="D13" s="31">
        <f t="shared" si="0"/>
        <v>13.143703998185382</v>
      </c>
      <c r="E13" s="41">
        <v>10308725.1</v>
      </c>
      <c r="F13" s="31">
        <f t="shared" si="1"/>
        <v>14.078153641957112</v>
      </c>
      <c r="G13" s="36">
        <f t="shared" si="2"/>
        <v>107.63648991686128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41">
        <v>0</v>
      </c>
      <c r="D14" s="31">
        <f t="shared" si="0"/>
        <v>0</v>
      </c>
      <c r="E14" s="41">
        <v>0</v>
      </c>
      <c r="F14" s="31">
        <f t="shared" si="1"/>
        <v>0</v>
      </c>
      <c r="G14" s="38" t="s">
        <v>54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41">
        <v>0</v>
      </c>
      <c r="D15" s="31">
        <f t="shared" si="0"/>
        <v>0</v>
      </c>
      <c r="E15" s="41">
        <v>0</v>
      </c>
      <c r="F15" s="31">
        <f t="shared" si="1"/>
        <v>0</v>
      </c>
      <c r="G15" s="38" t="s">
        <v>54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41">
        <v>0</v>
      </c>
      <c r="D16" s="31">
        <f t="shared" si="0"/>
        <v>0</v>
      </c>
      <c r="E16" s="41">
        <v>0</v>
      </c>
      <c r="F16" s="31">
        <f t="shared" si="1"/>
        <v>0</v>
      </c>
      <c r="G16" s="38" t="s">
        <v>54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41">
        <v>73181.590000000011</v>
      </c>
      <c r="D17" s="31">
        <f t="shared" si="0"/>
        <v>0.10043247823043677</v>
      </c>
      <c r="E17" s="41">
        <v>41469.949999999997</v>
      </c>
      <c r="F17" s="31">
        <f t="shared" si="1"/>
        <v>5.6633611039281606E-2</v>
      </c>
      <c r="G17" s="36">
        <f t="shared" si="2"/>
        <v>56.667189111359825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41">
        <v>1303031.5500000003</v>
      </c>
      <c r="D18" s="31">
        <f t="shared" si="0"/>
        <v>1.7882460298955967</v>
      </c>
      <c r="E18" s="41">
        <v>2369581.0000000005</v>
      </c>
      <c r="F18" s="31">
        <f t="shared" si="1"/>
        <v>3.2360282247765424</v>
      </c>
      <c r="G18" s="36">
        <f t="shared" si="2"/>
        <v>181.8513910887269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41">
        <v>2384175.79</v>
      </c>
      <c r="D19" s="31">
        <f t="shared" si="0"/>
        <v>3.2719797851715082</v>
      </c>
      <c r="E19" s="41">
        <v>2305838.1500000008</v>
      </c>
      <c r="F19" s="31">
        <f t="shared" si="1"/>
        <v>3.1489775344951401</v>
      </c>
      <c r="G19" s="36">
        <f t="shared" si="2"/>
        <v>96.714267449213594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41">
        <v>45186328.989999995</v>
      </c>
      <c r="D20" s="31">
        <f t="shared" si="0"/>
        <v>62.012522583911178</v>
      </c>
      <c r="E20" s="41">
        <v>42896615.230000004</v>
      </c>
      <c r="F20" s="31">
        <f t="shared" si="1"/>
        <v>58.581942390515152</v>
      </c>
      <c r="G20" s="38">
        <f t="shared" si="2"/>
        <v>94.932728966527208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41">
        <v>0</v>
      </c>
      <c r="D21" s="31">
        <f t="shared" si="0"/>
        <v>0</v>
      </c>
      <c r="E21" s="41">
        <v>0</v>
      </c>
      <c r="F21" s="31">
        <f t="shared" si="1"/>
        <v>0</v>
      </c>
      <c r="G21" s="38" t="s">
        <v>54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41">
        <v>0</v>
      </c>
      <c r="D22" s="31">
        <f t="shared" si="0"/>
        <v>0</v>
      </c>
      <c r="E22" s="41">
        <v>0</v>
      </c>
      <c r="F22" s="31">
        <f t="shared" si="1"/>
        <v>0</v>
      </c>
      <c r="G22" s="38" t="s">
        <v>54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41">
        <v>229281.96000000005</v>
      </c>
      <c r="D23" s="31">
        <f t="shared" si="0"/>
        <v>0.31466049666769852</v>
      </c>
      <c r="E23" s="41">
        <v>355513.08999999997</v>
      </c>
      <c r="F23" s="31">
        <f t="shared" si="1"/>
        <v>0.48550794149578458</v>
      </c>
      <c r="G23" s="38">
        <f t="shared" si="2"/>
        <v>155.05497685033743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41">
        <v>7935.58</v>
      </c>
      <c r="D24" s="31">
        <f t="shared" si="0"/>
        <v>1.0890580070696597E-2</v>
      </c>
      <c r="E24" s="41">
        <v>49709.64</v>
      </c>
      <c r="F24" s="31">
        <f t="shared" si="1"/>
        <v>6.7886178224538837E-2</v>
      </c>
      <c r="G24" s="38">
        <f t="shared" si="2"/>
        <v>626.41470440723936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41">
        <v>0</v>
      </c>
      <c r="D25" s="31">
        <f t="shared" si="0"/>
        <v>0</v>
      </c>
      <c r="E25" s="41">
        <v>860.81</v>
      </c>
      <c r="F25" s="31">
        <f t="shared" si="1"/>
        <v>1.1755687845952068E-3</v>
      </c>
      <c r="G25" s="38" t="s">
        <v>54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41">
        <v>52163.22</v>
      </c>
      <c r="D26" s="31">
        <f t="shared" si="0"/>
        <v>7.158742324510145E-2</v>
      </c>
      <c r="E26" s="41">
        <v>150879.94</v>
      </c>
      <c r="F26" s="31">
        <f t="shared" si="1"/>
        <v>0.2060498224760374</v>
      </c>
      <c r="G26" s="38">
        <f t="shared" si="2"/>
        <v>289.24583260005801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41">
        <v>0</v>
      </c>
      <c r="D27" s="31">
        <f t="shared" si="0"/>
        <v>0</v>
      </c>
      <c r="E27" s="41">
        <v>0</v>
      </c>
      <c r="F27" s="31">
        <f t="shared" si="1"/>
        <v>0</v>
      </c>
      <c r="G27" s="38" t="s">
        <v>54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41">
        <v>4280.0100000000011</v>
      </c>
      <c r="D28" s="31">
        <f t="shared" si="0"/>
        <v>5.8737725041373354E-3</v>
      </c>
      <c r="E28" s="41">
        <v>4117.29</v>
      </c>
      <c r="F28" s="31">
        <f t="shared" si="1"/>
        <v>5.6227943461693046E-3</v>
      </c>
      <c r="G28" s="36">
        <f t="shared" si="2"/>
        <v>96.198139723972588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43">
        <f>SUM(C11:C28)</f>
        <v>65304124.479999989</v>
      </c>
      <c r="D29" s="32">
        <f>SUM(D11:D28)</f>
        <v>89.621652934779533</v>
      </c>
      <c r="E29" s="43">
        <f>SUM(E11:E28)</f>
        <v>65285141.70000001</v>
      </c>
      <c r="F29" s="32">
        <f>SUM(F11:F28)</f>
        <v>89.156927406041817</v>
      </c>
      <c r="G29" s="9">
        <f>E29/C29*100</f>
        <v>99.970931728813255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41">
        <v>6523875.0300000003</v>
      </c>
      <c r="D30" s="31">
        <f>C30/C$35*100</f>
        <v>8.9531935139502306</v>
      </c>
      <c r="E30" s="41">
        <v>6665206.3499999996</v>
      </c>
      <c r="F30" s="31">
        <f>E30/E$35*100</f>
        <v>9.1023669891680559</v>
      </c>
      <c r="G30" s="36">
        <f>E30/C30*100</f>
        <v>102.16637074361614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41">
        <v>2648.28</v>
      </c>
      <c r="D31" s="31">
        <f t="shared" ref="D31:D33" si="3">C31/C$35*100</f>
        <v>3.6344294165800593E-3</v>
      </c>
      <c r="E31" s="41">
        <v>2992.15</v>
      </c>
      <c r="F31" s="31">
        <f>E31/E$35*100</f>
        <v>4.0862421891318043E-3</v>
      </c>
      <c r="G31" s="36">
        <f t="shared" ref="G31:G32" si="4">E31/C31*100</f>
        <v>112.98465419064449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41">
        <v>1035810.6399999999</v>
      </c>
      <c r="D32" s="31">
        <f t="shared" si="3"/>
        <v>1.4215191218536625</v>
      </c>
      <c r="E32" s="41">
        <v>1271639.17</v>
      </c>
      <c r="F32" s="31">
        <f>E32/E$35*100</f>
        <v>1.7366193626009891</v>
      </c>
      <c r="G32" s="36">
        <f t="shared" si="4"/>
        <v>122.76753306955797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41">
        <v>0</v>
      </c>
      <c r="D33" s="31">
        <f t="shared" si="3"/>
        <v>0</v>
      </c>
      <c r="E33" s="41">
        <v>0</v>
      </c>
      <c r="F33" s="31">
        <f>E33/E$35*100</f>
        <v>0</v>
      </c>
      <c r="G33" s="38" t="s">
        <v>54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4">
        <f>SUM(C30:C33)</f>
        <v>7562333.9500000002</v>
      </c>
      <c r="D34" s="33">
        <f>SUM(D30:D33)</f>
        <v>10.378347065220474</v>
      </c>
      <c r="E34" s="44">
        <f>SUM(E30:E33)</f>
        <v>7939837.6699999999</v>
      </c>
      <c r="F34" s="33">
        <f>SUM(F30:F33)</f>
        <v>10.843072593958176</v>
      </c>
      <c r="G34" s="14">
        <f>E34/C34*100</f>
        <v>104.99189433442039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72866458.429999992</v>
      </c>
      <c r="D35" s="34">
        <f>D29+D34</f>
        <v>100</v>
      </c>
      <c r="E35" s="34">
        <f>E29+E34</f>
        <v>73224979.370000005</v>
      </c>
      <c r="F35" s="34">
        <f>F29+F34</f>
        <v>100</v>
      </c>
      <c r="G35" s="37">
        <f>E35/C35*100</f>
        <v>100.49202465403808</v>
      </c>
    </row>
    <row r="36" spans="1:7" x14ac:dyDescent="0.25">
      <c r="C36" s="39"/>
      <c r="D36" s="39"/>
      <c r="E36" s="39"/>
    </row>
    <row r="37" spans="1:7" x14ac:dyDescent="0.25">
      <c r="A37" s="45" t="s">
        <v>68</v>
      </c>
      <c r="C37" s="40"/>
      <c r="D37" s="39"/>
      <c r="E37" s="40"/>
    </row>
    <row r="38" spans="1:7" x14ac:dyDescent="0.25">
      <c r="A38" s="27" t="s">
        <v>69</v>
      </c>
      <c r="C38" s="20"/>
      <c r="E38" s="20"/>
    </row>
    <row r="39" spans="1:7" x14ac:dyDescent="0.25">
      <c r="A39" s="46"/>
    </row>
    <row r="43" spans="1:7" x14ac:dyDescent="0.2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2020-07-06T12:07:13Z</cp:lastPrinted>
  <dcterms:created xsi:type="dcterms:W3CDTF">2018-01-08T12:56:16Z</dcterms:created>
  <dcterms:modified xsi:type="dcterms:W3CDTF">2020-07-21T12:28:38Z</dcterms:modified>
</cp:coreProperties>
</file>