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785" windowWidth="15075" windowHeight="3615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1" i="21" l="1"/>
  <c r="E13" i="27"/>
  <c r="E36" i="21" l="1"/>
  <c r="E37" i="21" s="1"/>
  <c r="C36" i="26" l="1"/>
  <c r="C31" i="26"/>
  <c r="C31" i="21"/>
  <c r="C36" i="21"/>
  <c r="C37" i="26" l="1"/>
  <c r="C37" i="21"/>
  <c r="E35" i="27"/>
  <c r="E34" i="27"/>
  <c r="E33" i="27"/>
  <c r="E32" i="27"/>
  <c r="C33" i="27"/>
  <c r="C34" i="27"/>
  <c r="C35" i="27"/>
  <c r="C32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13" i="27"/>
  <c r="E36" i="26"/>
  <c r="G35" i="26"/>
  <c r="G34" i="26"/>
  <c r="G33" i="26"/>
  <c r="G32" i="26"/>
  <c r="E31" i="26"/>
  <c r="G30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5" i="26"/>
  <c r="G14" i="26"/>
  <c r="G13" i="26"/>
  <c r="G34" i="21"/>
  <c r="G33" i="21"/>
  <c r="G32" i="21"/>
  <c r="G14" i="21"/>
  <c r="G15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13" i="21"/>
  <c r="G21" i="27" l="1"/>
  <c r="G17" i="27"/>
  <c r="C36" i="27"/>
  <c r="G30" i="27"/>
  <c r="G28" i="27"/>
  <c r="G26" i="27"/>
  <c r="G15" i="27"/>
  <c r="G19" i="27"/>
  <c r="G25" i="27"/>
  <c r="G29" i="27"/>
  <c r="G27" i="27"/>
  <c r="G13" i="27"/>
  <c r="G23" i="27"/>
  <c r="G14" i="27"/>
  <c r="G18" i="27"/>
  <c r="G20" i="27"/>
  <c r="G22" i="27"/>
  <c r="G24" i="27"/>
  <c r="G33" i="27"/>
  <c r="E31" i="27"/>
  <c r="E36" i="27"/>
  <c r="G36" i="27" s="1"/>
  <c r="G34" i="27"/>
  <c r="G32" i="27"/>
  <c r="G35" i="27"/>
  <c r="C31" i="27"/>
  <c r="C37" i="27" s="1"/>
  <c r="D22" i="26"/>
  <c r="E37" i="26"/>
  <c r="F35" i="26" s="1"/>
  <c r="G36" i="26"/>
  <c r="G31" i="26"/>
  <c r="E37" i="27" l="1"/>
  <c r="F35" i="27" s="1"/>
  <c r="G31" i="27"/>
  <c r="F14" i="27"/>
  <c r="D30" i="27"/>
  <c r="D34" i="27"/>
  <c r="D24" i="27"/>
  <c r="D16" i="27"/>
  <c r="D29" i="27"/>
  <c r="D21" i="27"/>
  <c r="D13" i="27"/>
  <c r="D28" i="27"/>
  <c r="D20" i="27"/>
  <c r="D35" i="27"/>
  <c r="D25" i="27"/>
  <c r="D17" i="27"/>
  <c r="D15" i="27"/>
  <c r="D19" i="27"/>
  <c r="D23" i="27"/>
  <c r="D27" i="27"/>
  <c r="D33" i="27"/>
  <c r="D14" i="27"/>
  <c r="D18" i="27"/>
  <c r="D22" i="27"/>
  <c r="D26" i="27"/>
  <c r="F26" i="27"/>
  <c r="D32" i="27"/>
  <c r="F20" i="27"/>
  <c r="D25" i="26"/>
  <c r="D17" i="26"/>
  <c r="D33" i="26"/>
  <c r="D35" i="26"/>
  <c r="D34" i="26"/>
  <c r="G37" i="26"/>
  <c r="D30" i="26"/>
  <c r="D13" i="26"/>
  <c r="D21" i="26"/>
  <c r="D29" i="26"/>
  <c r="D18" i="26"/>
  <c r="D26" i="26"/>
  <c r="D14" i="26"/>
  <c r="D15" i="26"/>
  <c r="D19" i="26"/>
  <c r="D23" i="26"/>
  <c r="D27" i="26"/>
  <c r="D16" i="26"/>
  <c r="D20" i="26"/>
  <c r="D24" i="26"/>
  <c r="D28" i="26"/>
  <c r="D32" i="26"/>
  <c r="F22" i="26"/>
  <c r="F15" i="26"/>
  <c r="F14" i="26"/>
  <c r="F30" i="26"/>
  <c r="F23" i="26"/>
  <c r="F18" i="26"/>
  <c r="F26" i="26"/>
  <c r="F34" i="26"/>
  <c r="F19" i="26"/>
  <c r="F27" i="26"/>
  <c r="F16" i="26"/>
  <c r="F20" i="26"/>
  <c r="F24" i="26"/>
  <c r="F28" i="26"/>
  <c r="F32" i="26"/>
  <c r="F13" i="26"/>
  <c r="F17" i="26"/>
  <c r="F21" i="26"/>
  <c r="F25" i="26"/>
  <c r="F33" i="26"/>
  <c r="F29" i="26"/>
  <c r="F29" i="27" l="1"/>
  <c r="F13" i="27"/>
  <c r="D36" i="27"/>
  <c r="F27" i="27"/>
  <c r="F21" i="27"/>
  <c r="F28" i="27"/>
  <c r="F19" i="27"/>
  <c r="F25" i="27"/>
  <c r="F17" i="27"/>
  <c r="F32" i="27"/>
  <c r="F24" i="27"/>
  <c r="F16" i="27"/>
  <c r="G37" i="27"/>
  <c r="F23" i="27"/>
  <c r="F34" i="27"/>
  <c r="F18" i="27"/>
  <c r="F15" i="27"/>
  <c r="F22" i="27"/>
  <c r="F30" i="27"/>
  <c r="F33" i="27"/>
  <c r="D31" i="27"/>
  <c r="D37" i="27" s="1"/>
  <c r="D31" i="26"/>
  <c r="D36" i="26"/>
  <c r="F36" i="26"/>
  <c r="F31" i="26"/>
  <c r="F36" i="27" l="1"/>
  <c r="F31" i="27"/>
  <c r="D37" i="26"/>
  <c r="F37" i="26"/>
  <c r="F37" i="27" l="1"/>
  <c r="D34" i="21"/>
  <c r="D35" i="21"/>
  <c r="D16" i="21"/>
  <c r="D24" i="21"/>
  <c r="D33" i="21"/>
  <c r="D20" i="21"/>
  <c r="D28" i="21"/>
  <c r="D13" i="21"/>
  <c r="D14" i="21"/>
  <c r="D18" i="21"/>
  <c r="D22" i="21"/>
  <c r="D26" i="21"/>
  <c r="D30" i="21"/>
  <c r="D15" i="21"/>
  <c r="D17" i="21"/>
  <c r="D21" i="21"/>
  <c r="D19" i="21"/>
  <c r="D23" i="21"/>
  <c r="D25" i="21"/>
  <c r="D27" i="21"/>
  <c r="D29" i="21"/>
  <c r="D32" i="21"/>
  <c r="D31" i="21" l="1"/>
  <c r="D36" i="21"/>
  <c r="D37" i="21" l="1"/>
  <c r="G31" i="21" l="1"/>
  <c r="G36" i="21" l="1"/>
  <c r="F35" i="21" l="1"/>
  <c r="G37" i="21"/>
  <c r="F15" i="21"/>
  <c r="F29" i="21"/>
  <c r="F28" i="21"/>
  <c r="F34" i="21"/>
  <c r="F26" i="21"/>
  <c r="F13" i="21" l="1"/>
  <c r="F18" i="21"/>
  <c r="F33" i="21"/>
  <c r="F20" i="21"/>
  <c r="F23" i="21"/>
  <c r="F30" i="21"/>
  <c r="F22" i="21"/>
  <c r="F32" i="21"/>
  <c r="F14" i="21"/>
  <c r="F24" i="21"/>
  <c r="F16" i="21"/>
  <c r="F27" i="21"/>
  <c r="F19" i="21"/>
  <c r="F21" i="21"/>
  <c r="F25" i="21"/>
  <c r="F17" i="21"/>
  <c r="F36" i="21" l="1"/>
  <c r="F31" i="21"/>
  <c r="F37" i="21" l="1"/>
</calcChain>
</file>

<file path=xl/sharedStrings.xml><?xml version="1.0" encoding="utf-8"?>
<sst xmlns="http://schemas.openxmlformats.org/spreadsheetml/2006/main" count="209" uniqueCount="70">
  <si>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</si>
  <si>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</si>
  <si>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</si>
  <si>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</si>
  <si>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</si>
  <si>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</si>
  <si>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</si>
  <si>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</si>
  <si>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</si>
  <si>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</si>
  <si>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</si>
  <si>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</si>
  <si>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</si>
  <si>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</si>
  <si>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</si>
  <si>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</si>
  <si>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</si>
  <si>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</si>
  <si>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</si>
  <si>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</si>
  <si>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</si>
  <si>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</si>
  <si>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</si>
  <si>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</si>
  <si>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</si>
  <si>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</si>
  <si>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</si>
  <si>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</si>
  <si>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</si>
  <si>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</si>
  <si>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</si>
  <si>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</si>
  <si>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</si>
  <si>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</si>
  <si>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</si>
  <si>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</si>
  <si>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</si>
  <si>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</si>
  <si>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</si>
  <si>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</si>
  <si>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</si>
  <si>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</si>
  <si>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</si>
  <si>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</si>
  <si>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</si>
  <si>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</si>
  <si>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</si>
  <si>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</si>
  <si>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</si>
  <si>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</si>
  <si>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</si>
  <si>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I-XII-2018</t>
  </si>
  <si>
    <t>STATISTIKA TRŽIŠTA OSIGURANJA U BOSNI I HERCEGOVINI</t>
  </si>
  <si>
    <t>Indeks rasta</t>
  </si>
  <si>
    <t>-</t>
  </si>
  <si>
    <t>19/18</t>
  </si>
  <si>
    <t>2019.**</t>
  </si>
  <si>
    <t>2018.*</t>
  </si>
  <si>
    <t>I-XII-2019</t>
  </si>
  <si>
    <t>Premija RS</t>
  </si>
  <si>
    <t>Premija FBiH</t>
  </si>
  <si>
    <t>Premija BiH</t>
  </si>
  <si>
    <t>Premija po vrstama osiguranja u Bosni i Hercegovini za 2018. i 2019. godinu (u KM)</t>
  </si>
  <si>
    <t>Premija po vrstama osiguranja u Federaciji Bosne i Hercegovine za 2018. i 2019. godinu (u KM)</t>
  </si>
  <si>
    <t>Premija po vrstama osiguranja u Republici Srpskoj za 2018. i 2019. godinu (u KM)</t>
  </si>
  <si>
    <t>*Podatci se odnose na razdoblje od 01.01. do 31.12.2018. godine.</t>
  </si>
  <si>
    <t>**Podatci se odnose na razdoblje od 01.01. do 31.12.2019. godine.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</si>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</sst>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0" xfId="0" applyNumberFormat="1" applyFont="1" applyBorder="1"/>
    <xf numFmtId="2" fontId="5" fillId="0" borderId="41" xfId="0" applyNumberFormat="1" applyFont="1" applyBorder="1"/>
    <xf numFmtId="4" fontId="2" fillId="2" borderId="47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2" t="s">
        <v>52</v>
      </c>
      <c r="B6" s="42"/>
      <c r="C6" s="42"/>
      <c r="D6" s="42"/>
      <c r="E6" s="42"/>
      <c r="F6" s="42"/>
      <c r="G6" s="42"/>
      <c r="H6" s="15"/>
    </row>
    <row r="8" spans="1:8" ht="17.25" x14ac:dyDescent="0.3">
      <c r="A8" s="3"/>
    </row>
    <row r="9" spans="1:8" s="1" customFormat="1" ht="15" customHeight="1" thickBot="1" x14ac:dyDescent="0.35">
      <c r="A9" s="16" t="s">
        <v>62</v>
      </c>
      <c r="C9" s="2"/>
      <c r="D9" s="2"/>
      <c r="E9" s="2"/>
      <c r="F9" s="2"/>
    </row>
    <row r="10" spans="1:8" s="1" customFormat="1" ht="17.25" customHeight="1" x14ac:dyDescent="0.2">
      <c r="A10" s="43" t="s">
        <v>0</v>
      </c>
      <c r="B10" s="46" t="s">
        <v>29</v>
      </c>
      <c r="C10" s="49" t="s">
        <v>57</v>
      </c>
      <c r="D10" s="49"/>
      <c r="E10" s="49" t="s">
        <v>56</v>
      </c>
      <c r="F10" s="49"/>
      <c r="G10" s="28" t="s">
        <v>53</v>
      </c>
    </row>
    <row r="11" spans="1:8" s="1" customFormat="1" ht="15" customHeight="1" x14ac:dyDescent="0.2">
      <c r="A11" s="44"/>
      <c r="B11" s="47"/>
      <c r="C11" s="4" t="s">
        <v>61</v>
      </c>
      <c r="D11" s="4" t="s">
        <v>49</v>
      </c>
      <c r="E11" s="4" t="s">
        <v>61</v>
      </c>
      <c r="F11" s="4" t="s">
        <v>49</v>
      </c>
      <c r="G11" s="50" t="s">
        <v>55</v>
      </c>
    </row>
    <row r="12" spans="1:8" s="1" customFormat="1" ht="21" customHeight="1" thickBot="1" x14ac:dyDescent="0.25">
      <c r="A12" s="45"/>
      <c r="B12" s="48"/>
      <c r="C12" s="5" t="s">
        <v>51</v>
      </c>
      <c r="D12" s="27" t="s">
        <v>50</v>
      </c>
      <c r="E12" s="5" t="s">
        <v>58</v>
      </c>
      <c r="F12" s="27" t="s">
        <v>50</v>
      </c>
      <c r="G12" s="51"/>
    </row>
    <row r="13" spans="1:8" s="1" customFormat="1" ht="16.5" customHeight="1" x14ac:dyDescent="0.2">
      <c r="A13" s="6" t="s">
        <v>1</v>
      </c>
      <c r="B13" s="7" t="s">
        <v>34</v>
      </c>
      <c r="C13" s="38">
        <f>FBiH!C13+RS!C13</f>
        <v>49056742.145237505</v>
      </c>
      <c r="D13" s="29">
        <f>C13/C$37*100</f>
        <v>6.8819542484468084</v>
      </c>
      <c r="E13" s="38">
        <f>FBiH!E13+RS!E13</f>
        <v>52462438.709999993</v>
      </c>
      <c r="F13" s="29">
        <f>E13/E$37*100</f>
        <v>6.8777894304722285</v>
      </c>
      <c r="G13" s="34">
        <f>E13/C13*100</f>
        <v>106.94236187694564</v>
      </c>
    </row>
    <row r="14" spans="1:8" s="1" customFormat="1" ht="17.100000000000001" customHeight="1" x14ac:dyDescent="0.2">
      <c r="A14" s="21" t="s">
        <v>2</v>
      </c>
      <c r="B14" s="7" t="s">
        <v>35</v>
      </c>
      <c r="C14" s="38">
        <f>FBiH!C14+RS!C14</f>
        <v>11199936.06000001</v>
      </c>
      <c r="D14" s="30">
        <f t="shared" ref="D14:D30" si="0">C14/C$37*100</f>
        <v>1.5711896913629935</v>
      </c>
      <c r="E14" s="38">
        <f>FBiH!E14+RS!E14</f>
        <v>12109520.49</v>
      </c>
      <c r="F14" s="30">
        <f t="shared" ref="F14:F30" si="1">E14/E$37*100</f>
        <v>1.587549760974672</v>
      </c>
      <c r="G14" s="35">
        <f t="shared" ref="G14:G35" si="2">E14/C14*100</f>
        <v>108.12133591769799</v>
      </c>
    </row>
    <row r="15" spans="1:8" s="1" customFormat="1" ht="17.100000000000001" customHeight="1" x14ac:dyDescent="0.2">
      <c r="A15" s="21" t="s">
        <v>3</v>
      </c>
      <c r="B15" s="7" t="s">
        <v>36</v>
      </c>
      <c r="C15" s="38">
        <f>FBiH!C15+RS!C15</f>
        <v>64637849.922140189</v>
      </c>
      <c r="D15" s="30">
        <f t="shared" si="0"/>
        <v>9.0677592198267298</v>
      </c>
      <c r="E15" s="38">
        <f>FBiH!E15+RS!E15</f>
        <v>72976089.560000002</v>
      </c>
      <c r="F15" s="30">
        <f t="shared" si="1"/>
        <v>9.5671148691242909</v>
      </c>
      <c r="G15" s="35">
        <f t="shared" si="2"/>
        <v>112.89993347226692</v>
      </c>
    </row>
    <row r="16" spans="1:8" s="1" customFormat="1" ht="17.100000000000001" customHeight="1" x14ac:dyDescent="0.2">
      <c r="A16" s="22" t="s">
        <v>4</v>
      </c>
      <c r="B16" s="7" t="s">
        <v>37</v>
      </c>
      <c r="C16" s="38">
        <f>FBiH!C16+RS!C16</f>
        <v>0</v>
      </c>
      <c r="D16" s="30">
        <f t="shared" si="0"/>
        <v>0</v>
      </c>
      <c r="E16" s="38">
        <f>FBiH!E16+RS!E16</f>
        <v>0</v>
      </c>
      <c r="F16" s="30">
        <f t="shared" si="1"/>
        <v>0</v>
      </c>
      <c r="G16" s="37" t="s">
        <v>54</v>
      </c>
    </row>
    <row r="17" spans="1:7" s="1" customFormat="1" ht="17.100000000000001" customHeight="1" x14ac:dyDescent="0.2">
      <c r="A17" s="22" t="s">
        <v>5</v>
      </c>
      <c r="B17" s="7" t="s">
        <v>39</v>
      </c>
      <c r="C17" s="38">
        <f>FBiH!C17+RS!C17</f>
        <v>1072.75</v>
      </c>
      <c r="D17" s="30">
        <f t="shared" si="0"/>
        <v>1.5049137177035364E-4</v>
      </c>
      <c r="E17" s="38">
        <f>FBiH!E17+RS!E17</f>
        <v>488</v>
      </c>
      <c r="F17" s="30">
        <f t="shared" si="1"/>
        <v>6.3976462486306087E-5</v>
      </c>
      <c r="G17" s="35">
        <f t="shared" si="2"/>
        <v>45.490561640643207</v>
      </c>
    </row>
    <row r="18" spans="1:7" s="1" customFormat="1" ht="17.100000000000001" customHeight="1" x14ac:dyDescent="0.2">
      <c r="A18" s="22" t="s">
        <v>6</v>
      </c>
      <c r="B18" s="7" t="s">
        <v>40</v>
      </c>
      <c r="C18" s="38">
        <f>FBiH!C18+RS!C18</f>
        <v>10566.31</v>
      </c>
      <c r="D18" s="30">
        <f t="shared" si="0"/>
        <v>1.4823010826854395E-3</v>
      </c>
      <c r="E18" s="38">
        <f>FBiH!E18+RS!E18</f>
        <v>16651.900000000001</v>
      </c>
      <c r="F18" s="30">
        <f t="shared" si="1"/>
        <v>2.1830525731059845E-3</v>
      </c>
      <c r="G18" s="35">
        <f t="shared" si="2"/>
        <v>157.59427841886148</v>
      </c>
    </row>
    <row r="19" spans="1:7" s="1" customFormat="1" ht="17.100000000000001" customHeight="1" x14ac:dyDescent="0.2">
      <c r="A19" s="22" t="s">
        <v>7</v>
      </c>
      <c r="B19" s="7" t="s">
        <v>67</v>
      </c>
      <c r="C19" s="38">
        <f>FBiH!C19+RS!C19</f>
        <v>3348448.36</v>
      </c>
      <c r="D19" s="30">
        <f t="shared" si="0"/>
        <v>0.46973906967941365</v>
      </c>
      <c r="E19" s="38">
        <f>FBiH!E19+RS!E19</f>
        <v>3399396.12</v>
      </c>
      <c r="F19" s="30">
        <f t="shared" si="1"/>
        <v>0.44565848021982474</v>
      </c>
      <c r="G19" s="35">
        <f t="shared" si="2"/>
        <v>101.52153339464971</v>
      </c>
    </row>
    <row r="20" spans="1:7" s="1" customFormat="1" ht="17.100000000000001" customHeight="1" x14ac:dyDescent="0.2">
      <c r="A20" s="22" t="s">
        <v>8</v>
      </c>
      <c r="B20" s="7" t="s">
        <v>41</v>
      </c>
      <c r="C20" s="38">
        <f>FBiH!C20+RS!C20</f>
        <v>29310769.332199998</v>
      </c>
      <c r="D20" s="30">
        <f t="shared" si="0"/>
        <v>4.1118787084103383</v>
      </c>
      <c r="E20" s="38">
        <f>FBiH!E20+RS!E20</f>
        <v>31295784.620000001</v>
      </c>
      <c r="F20" s="30">
        <f t="shared" si="1"/>
        <v>4.1028557186904617</v>
      </c>
      <c r="G20" s="35">
        <f t="shared" si="2"/>
        <v>106.77230701556277</v>
      </c>
    </row>
    <row r="21" spans="1:7" s="1" customFormat="1" ht="17.100000000000001" customHeight="1" x14ac:dyDescent="0.2">
      <c r="A21" s="22" t="s">
        <v>9</v>
      </c>
      <c r="B21" s="7" t="s">
        <v>42</v>
      </c>
      <c r="C21" s="38">
        <f>FBiH!C21+RS!C21</f>
        <v>25075084.033470001</v>
      </c>
      <c r="D21" s="30">
        <f t="shared" si="0"/>
        <v>3.5176730770951221</v>
      </c>
      <c r="E21" s="38">
        <f>FBiH!E21+RS!E21</f>
        <v>26984662.969999999</v>
      </c>
      <c r="F21" s="30">
        <f t="shared" si="1"/>
        <v>3.5376706520611028</v>
      </c>
      <c r="G21" s="35">
        <f t="shared" si="2"/>
        <v>107.61544381658345</v>
      </c>
    </row>
    <row r="22" spans="1:7" s="1" customFormat="1" ht="17.100000000000001" customHeight="1" x14ac:dyDescent="0.2">
      <c r="A22" s="22" t="s">
        <v>10</v>
      </c>
      <c r="B22" s="7" t="s">
        <v>44</v>
      </c>
      <c r="C22" s="38">
        <f>FBiH!C22+RS!C22</f>
        <v>362651878.76116252</v>
      </c>
      <c r="D22" s="30">
        <f t="shared" si="0"/>
        <v>50.87483449998912</v>
      </c>
      <c r="E22" s="38">
        <f>FBiH!E22+RS!E22</f>
        <v>379355771.47100002</v>
      </c>
      <c r="F22" s="30">
        <f t="shared" si="1"/>
        <v>49.733279267373234</v>
      </c>
      <c r="G22" s="35">
        <f t="shared" si="2"/>
        <v>104.60604058274808</v>
      </c>
    </row>
    <row r="23" spans="1:7" s="1" customFormat="1" ht="17.100000000000001" customHeight="1" x14ac:dyDescent="0.2">
      <c r="A23" s="22" t="s">
        <v>11</v>
      </c>
      <c r="B23" s="7" t="s">
        <v>45</v>
      </c>
      <c r="C23" s="38">
        <f>FBiH!C23+RS!C23</f>
        <v>48572.619999999995</v>
      </c>
      <c r="D23" s="30">
        <f t="shared" si="0"/>
        <v>6.814038885369484E-3</v>
      </c>
      <c r="E23" s="38">
        <f>FBiH!E23+RS!E23</f>
        <v>85711.55</v>
      </c>
      <c r="F23" s="30">
        <f t="shared" si="1"/>
        <v>1.1236724924627354E-2</v>
      </c>
      <c r="G23" s="35">
        <f t="shared" si="2"/>
        <v>176.46062740696306</v>
      </c>
    </row>
    <row r="24" spans="1:7" s="1" customFormat="1" ht="17.100000000000001" customHeight="1" x14ac:dyDescent="0.2">
      <c r="A24" s="22" t="s">
        <v>12</v>
      </c>
      <c r="B24" s="7" t="s">
        <v>46</v>
      </c>
      <c r="C24" s="38">
        <f>FBiH!C24+RS!C24</f>
        <v>25601.16</v>
      </c>
      <c r="D24" s="30">
        <f t="shared" si="0"/>
        <v>3.5914739569445882E-3</v>
      </c>
      <c r="E24" s="38">
        <f>FBiH!E24+RS!E24</f>
        <v>42366.35</v>
      </c>
      <c r="F24" s="30">
        <f t="shared" si="1"/>
        <v>5.5541991833129379E-3</v>
      </c>
      <c r="G24" s="35">
        <f t="shared" si="2"/>
        <v>165.48605610058294</v>
      </c>
    </row>
    <row r="25" spans="1:7" s="1" customFormat="1" ht="17.100000000000001" customHeight="1" x14ac:dyDescent="0.2">
      <c r="A25" s="22" t="s">
        <v>13</v>
      </c>
      <c r="B25" s="7" t="s">
        <v>47</v>
      </c>
      <c r="C25" s="38">
        <f>FBiH!C25+RS!C25</f>
        <v>9419889.1399999987</v>
      </c>
      <c r="D25" s="30">
        <f t="shared" si="0"/>
        <v>1.3214747505040845</v>
      </c>
      <c r="E25" s="38">
        <f>FBiH!E25+RS!E25</f>
        <v>10215622.640000001</v>
      </c>
      <c r="F25" s="30">
        <f t="shared" si="1"/>
        <v>1.3392610627094657</v>
      </c>
      <c r="G25" s="35">
        <f t="shared" si="2"/>
        <v>108.44737648366849</v>
      </c>
    </row>
    <row r="26" spans="1:7" s="1" customFormat="1" ht="17.100000000000001" customHeight="1" x14ac:dyDescent="0.2">
      <c r="A26" s="22" t="s">
        <v>14</v>
      </c>
      <c r="B26" s="7" t="s">
        <v>43</v>
      </c>
      <c r="C26" s="38">
        <f>FBiH!C26+RS!C26</f>
        <v>10680744.83</v>
      </c>
      <c r="D26" s="30">
        <f t="shared" si="0"/>
        <v>1.4983546408723494</v>
      </c>
      <c r="E26" s="38">
        <f>FBiH!E26+RS!E26</f>
        <v>11429102.4</v>
      </c>
      <c r="F26" s="30">
        <f t="shared" si="1"/>
        <v>1.4983474199708011</v>
      </c>
      <c r="G26" s="35">
        <f t="shared" si="2"/>
        <v>107.00660470698654</v>
      </c>
    </row>
    <row r="27" spans="1:7" s="1" customFormat="1" ht="17.100000000000001" customHeight="1" x14ac:dyDescent="0.2">
      <c r="A27" s="22" t="s">
        <v>15</v>
      </c>
      <c r="B27" s="7" t="s">
        <v>68</v>
      </c>
      <c r="C27" s="38">
        <f>FBiH!C27+RS!C27</f>
        <v>407500.22000000003</v>
      </c>
      <c r="D27" s="30">
        <f t="shared" si="0"/>
        <v>5.7166410724326176E-2</v>
      </c>
      <c r="E27" s="38">
        <f>FBiH!E27+RS!E27</f>
        <v>491892</v>
      </c>
      <c r="F27" s="30">
        <f t="shared" si="1"/>
        <v>6.4486700994496063E-2</v>
      </c>
      <c r="G27" s="35">
        <f t="shared" si="2"/>
        <v>120.70962808314556</v>
      </c>
    </row>
    <row r="28" spans="1:7" s="1" customFormat="1" ht="17.100000000000001" customHeight="1" x14ac:dyDescent="0.2">
      <c r="A28" s="22" t="s">
        <v>16</v>
      </c>
      <c r="B28" s="7" t="s">
        <v>69</v>
      </c>
      <c r="C28" s="38">
        <f>FBiH!C28+RS!C28</f>
        <v>2022206.6400000001</v>
      </c>
      <c r="D28" s="30">
        <f t="shared" si="0"/>
        <v>0.28368646120411811</v>
      </c>
      <c r="E28" s="38">
        <f>FBiH!E28+RS!E28</f>
        <v>2080092</v>
      </c>
      <c r="F28" s="30">
        <f t="shared" si="1"/>
        <v>0.27269862255341271</v>
      </c>
      <c r="G28" s="35">
        <f t="shared" si="2"/>
        <v>102.86248491400463</v>
      </c>
    </row>
    <row r="29" spans="1:7" s="1" customFormat="1" ht="17.100000000000001" customHeight="1" x14ac:dyDescent="0.2">
      <c r="A29" s="22" t="s">
        <v>17</v>
      </c>
      <c r="B29" s="7" t="s">
        <v>48</v>
      </c>
      <c r="C29" s="38">
        <f>FBiH!C29+RS!C29</f>
        <v>2066</v>
      </c>
      <c r="D29" s="30">
        <f t="shared" si="0"/>
        <v>2.898300387579125E-4</v>
      </c>
      <c r="E29" s="38">
        <f>FBiH!E29+RS!E29</f>
        <v>6122</v>
      </c>
      <c r="F29" s="30">
        <f t="shared" si="1"/>
        <v>8.0258996586304496E-4</v>
      </c>
      <c r="G29" s="35">
        <f t="shared" si="2"/>
        <v>296.32139399806385</v>
      </c>
    </row>
    <row r="30" spans="1:7" s="1" customFormat="1" ht="17.100000000000001" customHeight="1" x14ac:dyDescent="0.2">
      <c r="A30" s="22" t="s">
        <v>18</v>
      </c>
      <c r="B30" s="7" t="s">
        <v>38</v>
      </c>
      <c r="C30" s="38">
        <f>FBiH!C30+RS!C30</f>
        <v>1613975.69</v>
      </c>
      <c r="D30" s="30">
        <f t="shared" si="0"/>
        <v>0.2264175395871387</v>
      </c>
      <c r="E30" s="38">
        <f>FBiH!E30+RS!E30</f>
        <v>1391861.78</v>
      </c>
      <c r="F30" s="30">
        <f t="shared" si="1"/>
        <v>0.18247211670961727</v>
      </c>
      <c r="G30" s="35">
        <f t="shared" si="2"/>
        <v>86.238088257698607</v>
      </c>
    </row>
    <row r="31" spans="1:7" s="1" customFormat="1" ht="17.100000000000001" customHeight="1" x14ac:dyDescent="0.2">
      <c r="A31" s="23" t="s">
        <v>30</v>
      </c>
      <c r="B31" s="8" t="s">
        <v>22</v>
      </c>
      <c r="C31" s="39">
        <f>SUM(C13:C30)</f>
        <v>569512903.97421026</v>
      </c>
      <c r="D31" s="31">
        <f>SUM(D13:D30)</f>
        <v>79.894456453038046</v>
      </c>
      <c r="E31" s="39">
        <f>SUM(E13:E30)</f>
        <v>604343574.56099999</v>
      </c>
      <c r="F31" s="31">
        <f>SUM(F13:F30)</f>
        <v>79.22902464496299</v>
      </c>
      <c r="G31" s="9">
        <f>E31/C31*100</f>
        <v>106.11587030666595</v>
      </c>
    </row>
    <row r="32" spans="1:7" s="1" customFormat="1" ht="17.100000000000001" customHeight="1" x14ac:dyDescent="0.2">
      <c r="A32" s="24" t="s">
        <v>27</v>
      </c>
      <c r="B32" s="10" t="s">
        <v>23</v>
      </c>
      <c r="C32" s="38">
        <f>FBiH!C32+RS!C32</f>
        <v>131428634.16800007</v>
      </c>
      <c r="D32" s="30">
        <f>C32/C$37*100</f>
        <v>18.437544111718761</v>
      </c>
      <c r="E32" s="38">
        <f>FBiH!E32+RS!E32</f>
        <v>144832970.08000001</v>
      </c>
      <c r="F32" s="30">
        <f>E32/E$37*100</f>
        <v>18.987502207179123</v>
      </c>
      <c r="G32" s="35">
        <f t="shared" si="2"/>
        <v>110.19894636876901</v>
      </c>
    </row>
    <row r="33" spans="1:7" s="1" customFormat="1" ht="17.100000000000001" customHeight="1" x14ac:dyDescent="0.2">
      <c r="A33" s="24" t="s">
        <v>24</v>
      </c>
      <c r="B33" s="11" t="s">
        <v>25</v>
      </c>
      <c r="C33" s="38">
        <f>FBiH!C33+RS!C33</f>
        <v>253323.99</v>
      </c>
      <c r="D33" s="30">
        <f>C34/C$37*100</f>
        <v>1.5954576026883838</v>
      </c>
      <c r="E33" s="38">
        <f>FBiH!E33+RS!E33</f>
        <v>480715.01</v>
      </c>
      <c r="F33" s="30">
        <f>E33/E$37*100</f>
        <v>6.3021405335797656E-2</v>
      </c>
      <c r="G33" s="35">
        <f t="shared" si="2"/>
        <v>189.7629237562538</v>
      </c>
    </row>
    <row r="34" spans="1:7" s="1" customFormat="1" ht="17.100000000000001" customHeight="1" x14ac:dyDescent="0.2">
      <c r="A34" s="24" t="s">
        <v>26</v>
      </c>
      <c r="B34" s="12" t="s">
        <v>28</v>
      </c>
      <c r="C34" s="38">
        <f>FBiH!C34+RS!C34</f>
        <v>11372925.391999977</v>
      </c>
      <c r="D34" s="30">
        <f>C35/C$37*100</f>
        <v>3.7004125952637648E-2</v>
      </c>
      <c r="E34" s="38">
        <f>FBiH!E34+RS!E34</f>
        <v>12879350.98</v>
      </c>
      <c r="F34" s="30">
        <f>E34/E$37*100</f>
        <v>1.6884740057785645</v>
      </c>
      <c r="G34" s="35">
        <f t="shared" si="2"/>
        <v>113.24571766785425</v>
      </c>
    </row>
    <row r="35" spans="1:7" s="1" customFormat="1" ht="17.100000000000001" customHeight="1" x14ac:dyDescent="0.2">
      <c r="A35" s="22" t="s">
        <v>21</v>
      </c>
      <c r="B35" s="12" t="s">
        <v>33</v>
      </c>
      <c r="C35" s="38">
        <f>FBiH!C35+RS!C35</f>
        <v>263777.09000000003</v>
      </c>
      <c r="D35" s="30">
        <f>C35/C$37*100</f>
        <v>3.7004125952637648E-2</v>
      </c>
      <c r="E35" s="38">
        <f>FBiH!E35+RS!E35</f>
        <v>243919.95</v>
      </c>
      <c r="F35" s="30">
        <f>E35/E$37*100</f>
        <v>3.197773674351774E-2</v>
      </c>
      <c r="G35" s="35">
        <f t="shared" si="2"/>
        <v>92.471999747969008</v>
      </c>
    </row>
    <row r="36" spans="1:7" s="1" customFormat="1" ht="17.100000000000001" customHeight="1" x14ac:dyDescent="0.2">
      <c r="A36" s="23" t="s">
        <v>19</v>
      </c>
      <c r="B36" s="13" t="s">
        <v>20</v>
      </c>
      <c r="C36" s="41">
        <f>SUM(C32:C35)</f>
        <v>143318660.64000005</v>
      </c>
      <c r="D36" s="32">
        <f>SUM(D32:D35)</f>
        <v>20.107009966312422</v>
      </c>
      <c r="E36" s="41">
        <f>SUM(E32:E35)</f>
        <v>158436956.01999998</v>
      </c>
      <c r="F36" s="32">
        <f>SUM(F32:F35)</f>
        <v>20.770975355036999</v>
      </c>
      <c r="G36" s="14">
        <f>E36/C36*100</f>
        <v>110.54872778777592</v>
      </c>
    </row>
    <row r="37" spans="1:7" s="1" customFormat="1" ht="17.100000000000001" customHeight="1" x14ac:dyDescent="0.2">
      <c r="A37" s="25" t="s">
        <v>31</v>
      </c>
      <c r="B37" s="26" t="s">
        <v>32</v>
      </c>
      <c r="C37" s="33">
        <f>C31+C36</f>
        <v>712831564.61421037</v>
      </c>
      <c r="D37" s="33">
        <f>D31+D36</f>
        <v>100.00146641935046</v>
      </c>
      <c r="E37" s="33">
        <f>E31+E36</f>
        <v>762780530.58099997</v>
      </c>
      <c r="F37" s="33">
        <f>F31+F36</f>
        <v>99.999999999999986</v>
      </c>
      <c r="G37" s="36">
        <f>E37/C37*100</f>
        <v>107.00712039790528</v>
      </c>
    </row>
    <row r="39" spans="1:7" x14ac:dyDescent="0.25">
      <c r="A39" s="19" t="s">
        <v>65</v>
      </c>
      <c r="C39" s="20"/>
      <c r="E39" s="20"/>
    </row>
    <row r="40" spans="1:7" x14ac:dyDescent="0.25">
      <c r="A40" s="19" t="s">
        <v>66</v>
      </c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  <row r="56" spans="3:6" x14ac:dyDescent="0.25">
      <c r="C56" s="18"/>
      <c r="D56" s="18"/>
      <c r="E56" s="18"/>
      <c r="F56" s="18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6" spans="1:8" ht="23.25" x14ac:dyDescent="0.35">
      <c r="A6" s="42" t="s">
        <v>52</v>
      </c>
      <c r="B6" s="42"/>
      <c r="C6" s="42"/>
      <c r="D6" s="42"/>
      <c r="E6" s="42"/>
      <c r="F6" s="42"/>
      <c r="G6" s="42"/>
      <c r="H6" s="15"/>
    </row>
    <row r="8" spans="1:8" ht="17.25" x14ac:dyDescent="0.3">
      <c r="A8" s="3"/>
    </row>
    <row r="9" spans="1:8" s="1" customFormat="1" ht="15" customHeight="1" thickBot="1" x14ac:dyDescent="0.35">
      <c r="A9" s="16" t="s">
        <v>63</v>
      </c>
      <c r="C9" s="2"/>
      <c r="D9" s="2"/>
      <c r="E9" s="2"/>
      <c r="F9" s="2"/>
    </row>
    <row r="10" spans="1:8" s="1" customFormat="1" ht="17.25" customHeight="1" x14ac:dyDescent="0.2">
      <c r="A10" s="43" t="s">
        <v>0</v>
      </c>
      <c r="B10" s="46" t="s">
        <v>29</v>
      </c>
      <c r="C10" s="49" t="s">
        <v>57</v>
      </c>
      <c r="D10" s="49"/>
      <c r="E10" s="49" t="s">
        <v>56</v>
      </c>
      <c r="F10" s="49"/>
      <c r="G10" s="28" t="s">
        <v>53</v>
      </c>
    </row>
    <row r="11" spans="1:8" s="1" customFormat="1" ht="15" customHeight="1" x14ac:dyDescent="0.2">
      <c r="A11" s="44"/>
      <c r="B11" s="47"/>
      <c r="C11" s="4" t="s">
        <v>60</v>
      </c>
      <c r="D11" s="4" t="s">
        <v>49</v>
      </c>
      <c r="E11" s="4" t="s">
        <v>60</v>
      </c>
      <c r="F11" s="4" t="s">
        <v>49</v>
      </c>
      <c r="G11" s="50" t="s">
        <v>55</v>
      </c>
    </row>
    <row r="12" spans="1:8" s="1" customFormat="1" ht="21" customHeight="1" thickBot="1" x14ac:dyDescent="0.25">
      <c r="A12" s="45"/>
      <c r="B12" s="48"/>
      <c r="C12" s="5" t="s">
        <v>51</v>
      </c>
      <c r="D12" s="27" t="s">
        <v>50</v>
      </c>
      <c r="E12" s="5" t="s">
        <v>58</v>
      </c>
      <c r="F12" s="27" t="s">
        <v>50</v>
      </c>
      <c r="G12" s="51"/>
    </row>
    <row r="13" spans="1:8" s="1" customFormat="1" ht="16.5" customHeight="1" x14ac:dyDescent="0.2">
      <c r="A13" s="6" t="s">
        <v>1</v>
      </c>
      <c r="B13" s="7" t="s">
        <v>34</v>
      </c>
      <c r="C13" s="38">
        <v>33579304.175237507</v>
      </c>
      <c r="D13" s="29">
        <f>C13/C$37*100</f>
        <v>6.7449697443774141</v>
      </c>
      <c r="E13" s="38">
        <v>34974773</v>
      </c>
      <c r="F13" s="29">
        <f>E13/E$37*100</f>
        <v>6.5739429259070281</v>
      </c>
      <c r="G13" s="34">
        <f>E13/C13*100</f>
        <v>104.15574074281015</v>
      </c>
    </row>
    <row r="14" spans="1:8" s="1" customFormat="1" ht="17.100000000000001" customHeight="1" x14ac:dyDescent="0.2">
      <c r="A14" s="21" t="s">
        <v>2</v>
      </c>
      <c r="B14" s="7" t="s">
        <v>35</v>
      </c>
      <c r="C14" s="38">
        <v>9169131.3700000104</v>
      </c>
      <c r="D14" s="30">
        <f t="shared" ref="D14:D30" si="0">C14/C$37*100</f>
        <v>1.8417747238038014</v>
      </c>
      <c r="E14" s="38">
        <v>9839050</v>
      </c>
      <c r="F14" s="30">
        <f t="shared" ref="F14:F30" si="1">E14/E$37*100</f>
        <v>1.84937163552557</v>
      </c>
      <c r="G14" s="35">
        <f t="shared" ref="G14:G34" si="2">E14/C14*100</f>
        <v>107.30623875879736</v>
      </c>
    </row>
    <row r="15" spans="1:8" s="1" customFormat="1" ht="17.100000000000001" customHeight="1" x14ac:dyDescent="0.2">
      <c r="A15" s="21" t="s">
        <v>3</v>
      </c>
      <c r="B15" s="7" t="s">
        <v>36</v>
      </c>
      <c r="C15" s="38">
        <v>52218898.312140189</v>
      </c>
      <c r="D15" s="30">
        <f t="shared" si="0"/>
        <v>10.489046686674387</v>
      </c>
      <c r="E15" s="38">
        <v>58205149</v>
      </c>
      <c r="F15" s="30">
        <f t="shared" si="1"/>
        <v>10.940380585741458</v>
      </c>
      <c r="G15" s="35">
        <f t="shared" si="2"/>
        <v>111.46376289303691</v>
      </c>
    </row>
    <row r="16" spans="1:8" s="1" customFormat="1" ht="17.100000000000001" customHeight="1" x14ac:dyDescent="0.2">
      <c r="A16" s="22" t="s">
        <v>4</v>
      </c>
      <c r="B16" s="7" t="s">
        <v>37</v>
      </c>
      <c r="C16" s="38">
        <v>0</v>
      </c>
      <c r="D16" s="30">
        <f t="shared" si="0"/>
        <v>0</v>
      </c>
      <c r="E16" s="38">
        <v>0</v>
      </c>
      <c r="F16" s="30">
        <f t="shared" si="1"/>
        <v>0</v>
      </c>
      <c r="G16" s="37" t="s">
        <v>54</v>
      </c>
    </row>
    <row r="17" spans="1:7" s="1" customFormat="1" ht="17.100000000000001" customHeight="1" x14ac:dyDescent="0.2">
      <c r="A17" s="22" t="s">
        <v>5</v>
      </c>
      <c r="B17" s="7" t="s">
        <v>39</v>
      </c>
      <c r="C17" s="38">
        <v>972.75</v>
      </c>
      <c r="D17" s="30">
        <f t="shared" si="0"/>
        <v>1.9539324831160598E-4</v>
      </c>
      <c r="E17" s="38">
        <v>488</v>
      </c>
      <c r="F17" s="30">
        <f t="shared" si="1"/>
        <v>9.1725660316440937E-5</v>
      </c>
      <c r="G17" s="35">
        <f t="shared" si="2"/>
        <v>50.167052171678229</v>
      </c>
    </row>
    <row r="18" spans="1:7" s="1" customFormat="1" ht="17.100000000000001" customHeight="1" x14ac:dyDescent="0.2">
      <c r="A18" s="22" t="s">
        <v>6</v>
      </c>
      <c r="B18" s="7" t="s">
        <v>40</v>
      </c>
      <c r="C18" s="38">
        <v>5669</v>
      </c>
      <c r="D18" s="30">
        <f t="shared" si="0"/>
        <v>1.1387142890552499E-3</v>
      </c>
      <c r="E18" s="38">
        <v>10198</v>
      </c>
      <c r="F18" s="30">
        <f t="shared" si="1"/>
        <v>1.9168407457111978E-3</v>
      </c>
      <c r="G18" s="35">
        <f t="shared" si="2"/>
        <v>179.89063326865408</v>
      </c>
    </row>
    <row r="19" spans="1:7" s="1" customFormat="1" ht="17.100000000000001" customHeight="1" x14ac:dyDescent="0.2">
      <c r="A19" s="22" t="s">
        <v>7</v>
      </c>
      <c r="B19" s="7" t="s">
        <v>67</v>
      </c>
      <c r="C19" s="38">
        <v>2228168.5699999998</v>
      </c>
      <c r="D19" s="30">
        <f t="shared" si="0"/>
        <v>0.44756524767733336</v>
      </c>
      <c r="E19" s="38">
        <v>2339907</v>
      </c>
      <c r="F19" s="30">
        <f t="shared" si="1"/>
        <v>0.43981457920914419</v>
      </c>
      <c r="G19" s="35">
        <f t="shared" si="2"/>
        <v>105.01481043689618</v>
      </c>
    </row>
    <row r="20" spans="1:7" s="1" customFormat="1" ht="17.100000000000001" customHeight="1" x14ac:dyDescent="0.2">
      <c r="A20" s="22" t="s">
        <v>8</v>
      </c>
      <c r="B20" s="7" t="s">
        <v>41</v>
      </c>
      <c r="C20" s="38">
        <v>22487293.372199997</v>
      </c>
      <c r="D20" s="30">
        <f t="shared" si="0"/>
        <v>4.5169522464458556</v>
      </c>
      <c r="E20" s="38">
        <v>23454930</v>
      </c>
      <c r="F20" s="30">
        <f t="shared" si="1"/>
        <v>4.4086453727989756</v>
      </c>
      <c r="G20" s="35">
        <f t="shared" si="2"/>
        <v>104.30303732772148</v>
      </c>
    </row>
    <row r="21" spans="1:7" s="1" customFormat="1" ht="17.100000000000001" customHeight="1" x14ac:dyDescent="0.2">
      <c r="A21" s="22" t="s">
        <v>9</v>
      </c>
      <c r="B21" s="7" t="s">
        <v>42</v>
      </c>
      <c r="C21" s="38">
        <v>13590685.883470001</v>
      </c>
      <c r="D21" s="30">
        <f t="shared" si="0"/>
        <v>2.7299185418184444</v>
      </c>
      <c r="E21" s="38">
        <v>15334505</v>
      </c>
      <c r="F21" s="30">
        <f t="shared" si="1"/>
        <v>2.8823106490794368</v>
      </c>
      <c r="G21" s="35">
        <f t="shared" si="2"/>
        <v>112.83098683526312</v>
      </c>
    </row>
    <row r="22" spans="1:7" s="1" customFormat="1" ht="17.100000000000001" customHeight="1" x14ac:dyDescent="0.2">
      <c r="A22" s="22" t="s">
        <v>10</v>
      </c>
      <c r="B22" s="7" t="s">
        <v>44</v>
      </c>
      <c r="C22" s="38">
        <v>221896828.77116251</v>
      </c>
      <c r="D22" s="30">
        <f t="shared" si="0"/>
        <v>44.571721576604133</v>
      </c>
      <c r="E22" s="38">
        <v>232133034</v>
      </c>
      <c r="F22" s="30">
        <f t="shared" si="1"/>
        <v>43.632286526452532</v>
      </c>
      <c r="G22" s="35">
        <f t="shared" si="2"/>
        <v>104.61304710190062</v>
      </c>
    </row>
    <row r="23" spans="1:7" s="1" customFormat="1" ht="17.100000000000001" customHeight="1" x14ac:dyDescent="0.2">
      <c r="A23" s="22" t="s">
        <v>11</v>
      </c>
      <c r="B23" s="7" t="s">
        <v>45</v>
      </c>
      <c r="C23" s="38">
        <v>33716.06</v>
      </c>
      <c r="D23" s="30">
        <f t="shared" si="0"/>
        <v>6.7724394589247037E-3</v>
      </c>
      <c r="E23" s="38">
        <v>42220</v>
      </c>
      <c r="F23" s="30">
        <f t="shared" si="1"/>
        <v>7.9357733167215901E-3</v>
      </c>
      <c r="G23" s="35">
        <f t="shared" si="2"/>
        <v>125.22222347451037</v>
      </c>
    </row>
    <row r="24" spans="1:7" s="1" customFormat="1" ht="17.100000000000001" customHeight="1" x14ac:dyDescent="0.2">
      <c r="A24" s="22" t="s">
        <v>12</v>
      </c>
      <c r="B24" s="7" t="s">
        <v>46</v>
      </c>
      <c r="C24" s="38">
        <v>23073.43</v>
      </c>
      <c r="D24" s="30">
        <f t="shared" si="0"/>
        <v>4.6346876765771877E-3</v>
      </c>
      <c r="E24" s="38">
        <v>36640</v>
      </c>
      <c r="F24" s="30">
        <f t="shared" si="1"/>
        <v>6.8869430204803201E-3</v>
      </c>
      <c r="G24" s="35">
        <f t="shared" si="2"/>
        <v>158.7973699618999</v>
      </c>
    </row>
    <row r="25" spans="1:7" s="1" customFormat="1" ht="17.100000000000001" customHeight="1" x14ac:dyDescent="0.2">
      <c r="A25" s="22" t="s">
        <v>13</v>
      </c>
      <c r="B25" s="7" t="s">
        <v>47</v>
      </c>
      <c r="C25" s="38">
        <v>7405517.9999999991</v>
      </c>
      <c r="D25" s="30">
        <f t="shared" si="0"/>
        <v>1.487523225340599</v>
      </c>
      <c r="E25" s="38">
        <v>8178237</v>
      </c>
      <c r="F25" s="30">
        <f t="shared" si="1"/>
        <v>1.5372012070683381</v>
      </c>
      <c r="G25" s="35">
        <f t="shared" si="2"/>
        <v>110.43436799424431</v>
      </c>
    </row>
    <row r="26" spans="1:7" s="1" customFormat="1" ht="17.100000000000001" customHeight="1" x14ac:dyDescent="0.2">
      <c r="A26" s="22" t="s">
        <v>14</v>
      </c>
      <c r="B26" s="7" t="s">
        <v>43</v>
      </c>
      <c r="C26" s="38">
        <v>10265102.060000001</v>
      </c>
      <c r="D26" s="30">
        <f t="shared" si="0"/>
        <v>2.0619189265007023</v>
      </c>
      <c r="E26" s="38">
        <v>10512247</v>
      </c>
      <c r="F26" s="30">
        <f t="shared" si="1"/>
        <v>1.975907371894519</v>
      </c>
      <c r="G26" s="35">
        <f t="shared" si="2"/>
        <v>102.40762282299217</v>
      </c>
    </row>
    <row r="27" spans="1:7" s="1" customFormat="1" ht="17.100000000000001" customHeight="1" x14ac:dyDescent="0.2">
      <c r="A27" s="22" t="s">
        <v>15</v>
      </c>
      <c r="B27" s="7" t="s">
        <v>68</v>
      </c>
      <c r="C27" s="38">
        <v>391507.08</v>
      </c>
      <c r="D27" s="30">
        <f t="shared" si="0"/>
        <v>7.8640801951366537E-2</v>
      </c>
      <c r="E27" s="38">
        <v>467309</v>
      </c>
      <c r="F27" s="30">
        <f t="shared" si="1"/>
        <v>8.7836529911507574E-2</v>
      </c>
      <c r="G27" s="35">
        <f t="shared" si="2"/>
        <v>119.3615706770871</v>
      </c>
    </row>
    <row r="28" spans="1:7" s="1" customFormat="1" ht="17.100000000000001" customHeight="1" x14ac:dyDescent="0.2">
      <c r="A28" s="22" t="s">
        <v>16</v>
      </c>
      <c r="B28" s="7" t="s">
        <v>69</v>
      </c>
      <c r="C28" s="38">
        <v>1405723.06</v>
      </c>
      <c r="D28" s="30">
        <f t="shared" si="0"/>
        <v>0.28236319189918335</v>
      </c>
      <c r="E28" s="38">
        <v>1437178</v>
      </c>
      <c r="F28" s="30">
        <f t="shared" si="1"/>
        <v>0.27013545295545482</v>
      </c>
      <c r="G28" s="35">
        <f t="shared" si="2"/>
        <v>102.23763420371009</v>
      </c>
    </row>
    <row r="29" spans="1:7" s="1" customFormat="1" ht="17.100000000000001" customHeight="1" x14ac:dyDescent="0.2">
      <c r="A29" s="22" t="s">
        <v>17</v>
      </c>
      <c r="B29" s="7" t="s">
        <v>48</v>
      </c>
      <c r="C29" s="38">
        <v>2066</v>
      </c>
      <c r="D29" s="30">
        <f t="shared" si="0"/>
        <v>4.1499095452251654E-4</v>
      </c>
      <c r="E29" s="38">
        <v>6122</v>
      </c>
      <c r="F29" s="30">
        <f t="shared" si="1"/>
        <v>1.1507059271664987E-3</v>
      </c>
      <c r="G29" s="35">
        <f t="shared" si="2"/>
        <v>296.32139399806385</v>
      </c>
    </row>
    <row r="30" spans="1:7" s="1" customFormat="1" ht="17.100000000000001" customHeight="1" x14ac:dyDescent="0.2">
      <c r="A30" s="22" t="s">
        <v>18</v>
      </c>
      <c r="B30" s="7" t="s">
        <v>38</v>
      </c>
      <c r="C30" s="38">
        <v>1584764.03</v>
      </c>
      <c r="D30" s="30">
        <f t="shared" si="0"/>
        <v>0.31832659124039209</v>
      </c>
      <c r="E30" s="38">
        <v>1292051</v>
      </c>
      <c r="F30" s="30">
        <f t="shared" si="1"/>
        <v>0.24285703101950373</v>
      </c>
      <c r="G30" s="35">
        <f t="shared" si="2"/>
        <v>81.52955112187901</v>
      </c>
    </row>
    <row r="31" spans="1:7" s="1" customFormat="1" ht="17.100000000000001" customHeight="1" x14ac:dyDescent="0.2">
      <c r="A31" s="23" t="s">
        <v>30</v>
      </c>
      <c r="B31" s="8" t="s">
        <v>22</v>
      </c>
      <c r="C31" s="39">
        <f>SUM(C13:C30)</f>
        <v>376288421.92421019</v>
      </c>
      <c r="D31" s="31">
        <f>SUM(D13:D30)</f>
        <v>75.583877729960989</v>
      </c>
      <c r="E31" s="39">
        <f>SUM(E13:E30)</f>
        <v>398264038</v>
      </c>
      <c r="F31" s="31">
        <f>SUM(F13:F30)</f>
        <v>74.858671856233855</v>
      </c>
      <c r="G31" s="9">
        <f>E31/C31*100</f>
        <v>105.8400989228991</v>
      </c>
    </row>
    <row r="32" spans="1:7" s="1" customFormat="1" ht="17.100000000000001" customHeight="1" x14ac:dyDescent="0.2">
      <c r="A32" s="24" t="s">
        <v>27</v>
      </c>
      <c r="B32" s="10" t="s">
        <v>23</v>
      </c>
      <c r="C32" s="40">
        <v>112134275.79800008</v>
      </c>
      <c r="D32" s="30">
        <f>C32/C$37*100</f>
        <v>22.52406105910125</v>
      </c>
      <c r="E32" s="40">
        <v>122904227</v>
      </c>
      <c r="F32" s="30">
        <f>E32/E$37*100</f>
        <v>23.101375773067108</v>
      </c>
      <c r="G32" s="35">
        <f t="shared" si="2"/>
        <v>109.60451309410605</v>
      </c>
    </row>
    <row r="33" spans="1:7" s="1" customFormat="1" ht="17.100000000000001" customHeight="1" x14ac:dyDescent="0.2">
      <c r="A33" s="24" t="s">
        <v>24</v>
      </c>
      <c r="B33" s="11" t="s">
        <v>25</v>
      </c>
      <c r="C33" s="40">
        <v>239360.8</v>
      </c>
      <c r="D33" s="30">
        <f>C34/C$37*100</f>
        <v>1.843981556113321</v>
      </c>
      <c r="E33" s="40">
        <v>425120</v>
      </c>
      <c r="F33" s="30">
        <f>E33/E$37*100</f>
        <v>7.9906583429765102E-2</v>
      </c>
      <c r="G33" s="35">
        <f t="shared" si="2"/>
        <v>177.60635826751917</v>
      </c>
    </row>
    <row r="34" spans="1:7" s="1" customFormat="1" ht="17.100000000000001" customHeight="1" x14ac:dyDescent="0.2">
      <c r="A34" s="24" t="s">
        <v>26</v>
      </c>
      <c r="B34" s="12" t="s">
        <v>28</v>
      </c>
      <c r="C34" s="40">
        <v>9180117.9119999763</v>
      </c>
      <c r="D34" s="30">
        <f>C35/C$37*100</f>
        <v>0</v>
      </c>
      <c r="E34" s="40">
        <v>10427860</v>
      </c>
      <c r="F34" s="30">
        <f>E34/E$37*100</f>
        <v>1.960045787269266</v>
      </c>
      <c r="G34" s="35">
        <f t="shared" si="2"/>
        <v>113.59178716396457</v>
      </c>
    </row>
    <row r="35" spans="1:7" s="1" customFormat="1" ht="17.100000000000001" customHeight="1" x14ac:dyDescent="0.2">
      <c r="A35" s="22" t="s">
        <v>21</v>
      </c>
      <c r="B35" s="12" t="s">
        <v>33</v>
      </c>
      <c r="C35" s="40">
        <v>0</v>
      </c>
      <c r="D35" s="30">
        <f>C35/C$37*100</f>
        <v>0</v>
      </c>
      <c r="E35" s="40">
        <v>0</v>
      </c>
      <c r="F35" s="30">
        <f>E35/E$37*100</f>
        <v>0</v>
      </c>
      <c r="G35" s="37" t="s">
        <v>54</v>
      </c>
    </row>
    <row r="36" spans="1:7" s="1" customFormat="1" ht="17.100000000000001" customHeight="1" x14ac:dyDescent="0.2">
      <c r="A36" s="23" t="s">
        <v>19</v>
      </c>
      <c r="B36" s="13" t="s">
        <v>20</v>
      </c>
      <c r="C36" s="41">
        <f>SUM(C32:C35)</f>
        <v>121553754.51000005</v>
      </c>
      <c r="D36" s="32">
        <f>SUM(D32:D35)</f>
        <v>24.36804261521457</v>
      </c>
      <c r="E36" s="41">
        <f>SUM(E32:E35)</f>
        <v>133757207</v>
      </c>
      <c r="F36" s="32">
        <f>SUM(F32:F35)</f>
        <v>25.141328143766138</v>
      </c>
      <c r="G36" s="14">
        <f>E36/C36*100</f>
        <v>110.03955208063604</v>
      </c>
    </row>
    <row r="37" spans="1:7" s="1" customFormat="1" ht="17.100000000000001" customHeight="1" x14ac:dyDescent="0.2">
      <c r="A37" s="25" t="s">
        <v>31</v>
      </c>
      <c r="B37" s="26" t="s">
        <v>32</v>
      </c>
      <c r="C37" s="33">
        <f>C31+C36</f>
        <v>497842176.43421024</v>
      </c>
      <c r="D37" s="33">
        <f>D31+D36</f>
        <v>99.951920345175552</v>
      </c>
      <c r="E37" s="33">
        <f>E31+E36</f>
        <v>532021245</v>
      </c>
      <c r="F37" s="33">
        <f>F31+F36</f>
        <v>100</v>
      </c>
      <c r="G37" s="36">
        <f>E37/C37*100</f>
        <v>106.86544254056516</v>
      </c>
    </row>
    <row r="39" spans="1:7" x14ac:dyDescent="0.25">
      <c r="A39" s="19" t="s">
        <v>65</v>
      </c>
      <c r="C39" s="20"/>
      <c r="E39" s="20"/>
    </row>
    <row r="40" spans="1:7" x14ac:dyDescent="0.25">
      <c r="A40" s="19" t="s">
        <v>66</v>
      </c>
      <c r="C40" s="20"/>
      <c r="E40" s="20"/>
    </row>
    <row r="45" spans="1:7" x14ac:dyDescent="0.25">
      <c r="C45" s="18"/>
      <c r="D45" s="18"/>
      <c r="E45" s="17"/>
      <c r="F45" s="17"/>
    </row>
    <row r="46" spans="1:7" x14ac:dyDescent="0.25">
      <c r="C46" s="18"/>
      <c r="D46" s="18"/>
      <c r="E46" s="17"/>
      <c r="F46" s="17"/>
    </row>
    <row r="47" spans="1:7" x14ac:dyDescent="0.25">
      <c r="C47" s="18"/>
      <c r="D47" s="18"/>
      <c r="E47" s="17"/>
      <c r="F47" s="17"/>
    </row>
    <row r="48" spans="1:7" x14ac:dyDescent="0.25">
      <c r="C48" s="18"/>
      <c r="D48" s="18"/>
      <c r="E48" s="17"/>
      <c r="F48" s="17"/>
    </row>
    <row r="49" spans="3:6" x14ac:dyDescent="0.25">
      <c r="C49" s="18"/>
      <c r="D49" s="18"/>
      <c r="E49" s="17"/>
      <c r="F49" s="17"/>
    </row>
    <row r="50" spans="3:6" x14ac:dyDescent="0.25">
      <c r="C50" s="18"/>
      <c r="D50" s="18"/>
      <c r="E50" s="17"/>
      <c r="F50" s="17"/>
    </row>
    <row r="51" spans="3:6" x14ac:dyDescent="0.25">
      <c r="C51" s="18"/>
      <c r="D51" s="18"/>
      <c r="E51" s="17"/>
      <c r="F51" s="17"/>
    </row>
    <row r="52" spans="3:6" x14ac:dyDescent="0.25">
      <c r="C52" s="18"/>
      <c r="D52" s="18"/>
      <c r="E52" s="17"/>
      <c r="F52" s="17"/>
    </row>
    <row r="53" spans="3:6" x14ac:dyDescent="0.25">
      <c r="C53" s="18"/>
      <c r="D53" s="18"/>
      <c r="E53" s="17"/>
      <c r="F53" s="17"/>
    </row>
    <row r="54" spans="3:6" x14ac:dyDescent="0.25">
      <c r="C54" s="18"/>
      <c r="D54" s="18"/>
      <c r="E54" s="17"/>
      <c r="F54" s="17"/>
    </row>
    <row r="55" spans="3:6" x14ac:dyDescent="0.25">
      <c r="C55" s="18"/>
      <c r="D55" s="18"/>
      <c r="E55" s="17"/>
      <c r="F55" s="17"/>
    </row>
    <row r="56" spans="3:6" x14ac:dyDescent="0.25">
      <c r="C56" s="18"/>
      <c r="D56" s="18"/>
      <c r="E56" s="17"/>
      <c r="F56" s="17"/>
    </row>
    <row r="57" spans="3:6" x14ac:dyDescent="0.25">
      <c r="C57" s="18"/>
      <c r="D57" s="18"/>
      <c r="E57" s="17"/>
      <c r="F57" s="17"/>
    </row>
  </sheetData>
  <mergeCells count="6">
    <mergeCell ref="G11:G12"/>
    <mergeCell ref="A6:G6"/>
    <mergeCell ref="A10:A12"/>
    <mergeCell ref="E10:F10"/>
    <mergeCell ref="B10:B12"/>
    <mergeCell ref="C10:D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6" spans="1:8" ht="23.25" x14ac:dyDescent="0.35">
      <c r="A6" s="42" t="s">
        <v>52</v>
      </c>
      <c r="B6" s="42"/>
      <c r="C6" s="42"/>
      <c r="D6" s="42"/>
      <c r="E6" s="42"/>
      <c r="F6" s="42"/>
      <c r="G6" s="42"/>
      <c r="H6" s="15"/>
    </row>
    <row r="8" spans="1:8" ht="17.25" x14ac:dyDescent="0.3">
      <c r="A8" s="3"/>
    </row>
    <row r="9" spans="1:8" s="1" customFormat="1" ht="15" customHeight="1" thickBot="1" x14ac:dyDescent="0.35">
      <c r="A9" s="16" t="s">
        <v>64</v>
      </c>
      <c r="C9" s="2"/>
      <c r="D9" s="2"/>
      <c r="E9" s="2"/>
      <c r="F9" s="2"/>
    </row>
    <row r="10" spans="1:8" s="1" customFormat="1" ht="17.25" customHeight="1" x14ac:dyDescent="0.2">
      <c r="A10" s="43" t="s">
        <v>0</v>
      </c>
      <c r="B10" s="46" t="s">
        <v>29</v>
      </c>
      <c r="C10" s="49" t="s">
        <v>57</v>
      </c>
      <c r="D10" s="49"/>
      <c r="E10" s="49" t="s">
        <v>56</v>
      </c>
      <c r="F10" s="49"/>
      <c r="G10" s="28" t="s">
        <v>53</v>
      </c>
    </row>
    <row r="11" spans="1:8" s="1" customFormat="1" ht="15" customHeight="1" x14ac:dyDescent="0.2">
      <c r="A11" s="44"/>
      <c r="B11" s="47"/>
      <c r="C11" s="4" t="s">
        <v>59</v>
      </c>
      <c r="D11" s="4" t="s">
        <v>49</v>
      </c>
      <c r="E11" s="4" t="s">
        <v>59</v>
      </c>
      <c r="F11" s="4" t="s">
        <v>49</v>
      </c>
      <c r="G11" s="50" t="s">
        <v>55</v>
      </c>
    </row>
    <row r="12" spans="1:8" s="1" customFormat="1" ht="21" customHeight="1" thickBot="1" x14ac:dyDescent="0.25">
      <c r="A12" s="45"/>
      <c r="B12" s="48"/>
      <c r="C12" s="5" t="s">
        <v>51</v>
      </c>
      <c r="D12" s="27" t="s">
        <v>50</v>
      </c>
      <c r="E12" s="5" t="s">
        <v>58</v>
      </c>
      <c r="F12" s="27" t="s">
        <v>50</v>
      </c>
      <c r="G12" s="51"/>
    </row>
    <row r="13" spans="1:8" s="1" customFormat="1" ht="16.5" customHeight="1" x14ac:dyDescent="0.2">
      <c r="A13" s="6" t="s">
        <v>1</v>
      </c>
      <c r="B13" s="7" t="s">
        <v>34</v>
      </c>
      <c r="C13" s="38">
        <v>15477437.969999999</v>
      </c>
      <c r="D13" s="29">
        <f>C13/C$37*100</f>
        <v>7.1991636894382456</v>
      </c>
      <c r="E13" s="38">
        <v>17487665.709999997</v>
      </c>
      <c r="F13" s="29">
        <f>E13/E$37*100</f>
        <v>7.578315068002567</v>
      </c>
      <c r="G13" s="34">
        <f>E13/C13*100</f>
        <v>112.98811692152431</v>
      </c>
    </row>
    <row r="14" spans="1:8" s="1" customFormat="1" ht="17.100000000000001" customHeight="1" x14ac:dyDescent="0.2">
      <c r="A14" s="21" t="s">
        <v>2</v>
      </c>
      <c r="B14" s="7" t="s">
        <v>35</v>
      </c>
      <c r="C14" s="38">
        <v>2030804.6900000002</v>
      </c>
      <c r="D14" s="30">
        <f t="shared" ref="D14:D30" si="0">C14/C$37*100</f>
        <v>0.94460694418075553</v>
      </c>
      <c r="E14" s="38">
        <v>2270470.4899999998</v>
      </c>
      <c r="F14" s="30">
        <f t="shared" ref="F14:F30" si="1">E14/E$37*100</f>
        <v>0.98391294819771402</v>
      </c>
      <c r="G14" s="35">
        <f t="shared" ref="G14:G32" si="2">E14/C14*100</f>
        <v>111.80151893385668</v>
      </c>
    </row>
    <row r="15" spans="1:8" s="1" customFormat="1" ht="17.100000000000001" customHeight="1" x14ac:dyDescent="0.2">
      <c r="A15" s="21" t="s">
        <v>3</v>
      </c>
      <c r="B15" s="7" t="s">
        <v>36</v>
      </c>
      <c r="C15" s="38">
        <v>12418951.609999999</v>
      </c>
      <c r="D15" s="30">
        <f t="shared" si="0"/>
        <v>5.7765416773046612</v>
      </c>
      <c r="E15" s="38">
        <v>14770940.559999999</v>
      </c>
      <c r="F15" s="30">
        <f t="shared" si="1"/>
        <v>6.401016766371975</v>
      </c>
      <c r="G15" s="35">
        <f t="shared" si="2"/>
        <v>118.93870774169157</v>
      </c>
    </row>
    <row r="16" spans="1:8" s="1" customFormat="1" ht="17.100000000000001" customHeight="1" x14ac:dyDescent="0.2">
      <c r="A16" s="22" t="s">
        <v>4</v>
      </c>
      <c r="B16" s="7" t="s">
        <v>37</v>
      </c>
      <c r="C16" s="38">
        <v>0</v>
      </c>
      <c r="D16" s="30">
        <f t="shared" si="0"/>
        <v>0</v>
      </c>
      <c r="E16" s="38">
        <v>0</v>
      </c>
      <c r="F16" s="30">
        <f t="shared" si="1"/>
        <v>0</v>
      </c>
      <c r="G16" s="37" t="s">
        <v>54</v>
      </c>
    </row>
    <row r="17" spans="1:7" s="1" customFormat="1" ht="17.100000000000001" customHeight="1" x14ac:dyDescent="0.2">
      <c r="A17" s="22" t="s">
        <v>5</v>
      </c>
      <c r="B17" s="7" t="s">
        <v>39</v>
      </c>
      <c r="C17" s="38">
        <v>100</v>
      </c>
      <c r="D17" s="30">
        <f t="shared" si="0"/>
        <v>4.6513923708771588E-5</v>
      </c>
      <c r="E17" s="38">
        <v>0</v>
      </c>
      <c r="F17" s="30">
        <f t="shared" si="1"/>
        <v>0</v>
      </c>
      <c r="G17" s="35">
        <f t="shared" si="2"/>
        <v>0</v>
      </c>
    </row>
    <row r="18" spans="1:7" s="1" customFormat="1" ht="17.100000000000001" customHeight="1" x14ac:dyDescent="0.2">
      <c r="A18" s="22" t="s">
        <v>6</v>
      </c>
      <c r="B18" s="7" t="s">
        <v>40</v>
      </c>
      <c r="C18" s="38">
        <v>4897.3099999999995</v>
      </c>
      <c r="D18" s="30">
        <f t="shared" si="0"/>
        <v>2.2779310371820417E-3</v>
      </c>
      <c r="E18" s="38">
        <v>6453.9</v>
      </c>
      <c r="F18" s="30">
        <f t="shared" si="1"/>
        <v>2.7968105308310912E-3</v>
      </c>
      <c r="G18" s="35">
        <f t="shared" si="2"/>
        <v>131.78459194945796</v>
      </c>
    </row>
    <row r="19" spans="1:7" s="1" customFormat="1" ht="17.100000000000001" customHeight="1" x14ac:dyDescent="0.2">
      <c r="A19" s="22" t="s">
        <v>7</v>
      </c>
      <c r="B19" s="7" t="s">
        <v>67</v>
      </c>
      <c r="C19" s="38">
        <v>1120279.79</v>
      </c>
      <c r="D19" s="30">
        <f t="shared" si="0"/>
        <v>0.5210860868453866</v>
      </c>
      <c r="E19" s="38">
        <v>1059489.1200000001</v>
      </c>
      <c r="F19" s="30">
        <f t="shared" si="1"/>
        <v>0.45913173865677587</v>
      </c>
      <c r="G19" s="35">
        <f t="shared" si="2"/>
        <v>94.57361718539974</v>
      </c>
    </row>
    <row r="20" spans="1:7" s="1" customFormat="1" ht="17.100000000000001" customHeight="1" x14ac:dyDescent="0.2">
      <c r="A20" s="22" t="s">
        <v>8</v>
      </c>
      <c r="B20" s="7" t="s">
        <v>41</v>
      </c>
      <c r="C20" s="38">
        <v>6823475.959999999</v>
      </c>
      <c r="D20" s="30">
        <f t="shared" si="0"/>
        <v>3.1738664023207694</v>
      </c>
      <c r="E20" s="38">
        <v>7840854.6200000001</v>
      </c>
      <c r="F20" s="30">
        <f t="shared" si="1"/>
        <v>3.397850101788316</v>
      </c>
      <c r="G20" s="35">
        <f t="shared" si="2"/>
        <v>114.90997646894327</v>
      </c>
    </row>
    <row r="21" spans="1:7" s="1" customFormat="1" ht="17.100000000000001" customHeight="1" x14ac:dyDescent="0.2">
      <c r="A21" s="22" t="s">
        <v>9</v>
      </c>
      <c r="B21" s="7" t="s">
        <v>42</v>
      </c>
      <c r="C21" s="38">
        <v>11484398.15</v>
      </c>
      <c r="D21" s="30">
        <f t="shared" si="0"/>
        <v>5.3418441939025767</v>
      </c>
      <c r="E21" s="38">
        <v>11650157.970000001</v>
      </c>
      <c r="F21" s="30">
        <f t="shared" si="1"/>
        <v>5.0486193613693695</v>
      </c>
      <c r="G21" s="35">
        <f t="shared" si="2"/>
        <v>101.44334790413028</v>
      </c>
    </row>
    <row r="22" spans="1:7" s="1" customFormat="1" ht="17.100000000000001" customHeight="1" x14ac:dyDescent="0.2">
      <c r="A22" s="22" t="s">
        <v>10</v>
      </c>
      <c r="B22" s="7" t="s">
        <v>44</v>
      </c>
      <c r="C22" s="38">
        <v>140755049.99000001</v>
      </c>
      <c r="D22" s="30">
        <f t="shared" si="0"/>
        <v>65.470696568591919</v>
      </c>
      <c r="E22" s="38">
        <v>147222737.47100002</v>
      </c>
      <c r="F22" s="30">
        <f t="shared" si="1"/>
        <v>63.799269052305419</v>
      </c>
      <c r="G22" s="35">
        <f t="shared" si="2"/>
        <v>104.59499497990268</v>
      </c>
    </row>
    <row r="23" spans="1:7" s="1" customFormat="1" ht="17.100000000000001" customHeight="1" x14ac:dyDescent="0.2">
      <c r="A23" s="22" t="s">
        <v>11</v>
      </c>
      <c r="B23" s="7" t="s">
        <v>45</v>
      </c>
      <c r="C23" s="38">
        <v>14856.56</v>
      </c>
      <c r="D23" s="30">
        <f t="shared" si="0"/>
        <v>6.9103689841478761E-3</v>
      </c>
      <c r="E23" s="38">
        <v>43491.55</v>
      </c>
      <c r="F23" s="30">
        <f t="shared" si="1"/>
        <v>1.8847150566659997E-2</v>
      </c>
      <c r="G23" s="35">
        <f t="shared" si="2"/>
        <v>292.74307107432679</v>
      </c>
    </row>
    <row r="24" spans="1:7" s="1" customFormat="1" ht="17.100000000000001" customHeight="1" x14ac:dyDescent="0.2">
      <c r="A24" s="22" t="s">
        <v>12</v>
      </c>
      <c r="B24" s="7" t="s">
        <v>46</v>
      </c>
      <c r="C24" s="38">
        <v>2527.73</v>
      </c>
      <c r="D24" s="30">
        <f t="shared" si="0"/>
        <v>1.1757464037637322E-3</v>
      </c>
      <c r="E24" s="38">
        <v>5726.35</v>
      </c>
      <c r="F24" s="30">
        <f t="shared" si="1"/>
        <v>2.4815252766892297E-3</v>
      </c>
      <c r="G24" s="35">
        <f t="shared" si="2"/>
        <v>226.54120495464309</v>
      </c>
    </row>
    <row r="25" spans="1:7" s="1" customFormat="1" ht="17.100000000000001" customHeight="1" x14ac:dyDescent="0.2">
      <c r="A25" s="22" t="s">
        <v>13</v>
      </c>
      <c r="B25" s="7" t="s">
        <v>47</v>
      </c>
      <c r="C25" s="38">
        <v>2014371.14</v>
      </c>
      <c r="D25" s="30">
        <f t="shared" si="0"/>
        <v>0.93696305527111257</v>
      </c>
      <c r="E25" s="38">
        <v>2037385.6399999997</v>
      </c>
      <c r="F25" s="30">
        <f t="shared" si="1"/>
        <v>0.88290516018470111</v>
      </c>
      <c r="G25" s="35">
        <f t="shared" si="2"/>
        <v>101.14251537579118</v>
      </c>
    </row>
    <row r="26" spans="1:7" s="1" customFormat="1" ht="17.100000000000001" customHeight="1" x14ac:dyDescent="0.2">
      <c r="A26" s="22" t="s">
        <v>14</v>
      </c>
      <c r="B26" s="7" t="s">
        <v>43</v>
      </c>
      <c r="C26" s="38">
        <v>415642.77</v>
      </c>
      <c r="D26" s="30">
        <f t="shared" si="0"/>
        <v>0.19333176093882498</v>
      </c>
      <c r="E26" s="38">
        <v>916855.4</v>
      </c>
      <c r="F26" s="30">
        <f t="shared" si="1"/>
        <v>0.39732112954482601</v>
      </c>
      <c r="G26" s="35">
        <f t="shared" si="2"/>
        <v>220.58735678236383</v>
      </c>
    </row>
    <row r="27" spans="1:7" s="1" customFormat="1" ht="17.100000000000001" customHeight="1" x14ac:dyDescent="0.2">
      <c r="A27" s="22" t="s">
        <v>15</v>
      </c>
      <c r="B27" s="7" t="s">
        <v>68</v>
      </c>
      <c r="C27" s="38">
        <v>15993.14</v>
      </c>
      <c r="D27" s="30">
        <f t="shared" si="0"/>
        <v>7.4390369382370328E-3</v>
      </c>
      <c r="E27" s="38">
        <v>24583</v>
      </c>
      <c r="F27" s="30">
        <f t="shared" si="1"/>
        <v>1.0653092437041279E-2</v>
      </c>
      <c r="G27" s="35">
        <f t="shared" si="2"/>
        <v>153.70965301372965</v>
      </c>
    </row>
    <row r="28" spans="1:7" s="1" customFormat="1" ht="17.100000000000001" customHeight="1" x14ac:dyDescent="0.2">
      <c r="A28" s="22" t="s">
        <v>16</v>
      </c>
      <c r="B28" s="7" t="s">
        <v>69</v>
      </c>
      <c r="C28" s="38">
        <v>616483.58000000007</v>
      </c>
      <c r="D28" s="30">
        <f t="shared" si="0"/>
        <v>0.28675070207830394</v>
      </c>
      <c r="E28" s="38">
        <v>642914</v>
      </c>
      <c r="F28" s="30">
        <f t="shared" si="1"/>
        <v>0.27860807350884587</v>
      </c>
      <c r="G28" s="35">
        <f t="shared" si="2"/>
        <v>104.28728693795865</v>
      </c>
    </row>
    <row r="29" spans="1:7" s="1" customFormat="1" ht="17.100000000000001" customHeight="1" x14ac:dyDescent="0.2">
      <c r="A29" s="22" t="s">
        <v>17</v>
      </c>
      <c r="B29" s="7" t="s">
        <v>48</v>
      </c>
      <c r="C29" s="38">
        <v>0</v>
      </c>
      <c r="D29" s="30">
        <f t="shared" si="0"/>
        <v>0</v>
      </c>
      <c r="E29" s="38">
        <v>0</v>
      </c>
      <c r="F29" s="30">
        <f t="shared" si="1"/>
        <v>0</v>
      </c>
      <c r="G29" s="37" t="s">
        <v>54</v>
      </c>
    </row>
    <row r="30" spans="1:7" s="1" customFormat="1" ht="17.100000000000001" customHeight="1" x14ac:dyDescent="0.2">
      <c r="A30" s="22" t="s">
        <v>18</v>
      </c>
      <c r="B30" s="7" t="s">
        <v>38</v>
      </c>
      <c r="C30" s="38">
        <v>29211.660000000003</v>
      </c>
      <c r="D30" s="30">
        <f t="shared" si="0"/>
        <v>1.3587489246465748E-2</v>
      </c>
      <c r="E30" s="38">
        <v>99810.78</v>
      </c>
      <c r="F30" s="30">
        <f t="shared" si="1"/>
        <v>4.3253202032021765E-2</v>
      </c>
      <c r="G30" s="35">
        <f t="shared" si="2"/>
        <v>341.6813012338223</v>
      </c>
    </row>
    <row r="31" spans="1:7" s="1" customFormat="1" ht="17.100000000000001" customHeight="1" x14ac:dyDescent="0.2">
      <c r="A31" s="23" t="s">
        <v>30</v>
      </c>
      <c r="B31" s="8" t="s">
        <v>22</v>
      </c>
      <c r="C31" s="39">
        <f>SUM(C13:C30)</f>
        <v>193224482.04999998</v>
      </c>
      <c r="D31" s="31">
        <f>SUM(D13:D30)</f>
        <v>89.876288167406045</v>
      </c>
      <c r="E31" s="39">
        <f>SUM(E13:E30)</f>
        <v>206079536.56099999</v>
      </c>
      <c r="F31" s="31">
        <f>SUM(F13:F30)</f>
        <v>89.304981180773751</v>
      </c>
      <c r="G31" s="9">
        <f>E31/C31*100</f>
        <v>106.65291187463168</v>
      </c>
    </row>
    <row r="32" spans="1:7" s="1" customFormat="1" ht="17.100000000000001" customHeight="1" x14ac:dyDescent="0.2">
      <c r="A32" s="24" t="s">
        <v>27</v>
      </c>
      <c r="B32" s="10" t="s">
        <v>23</v>
      </c>
      <c r="C32" s="38">
        <v>19294358.369999997</v>
      </c>
      <c r="D32" s="30">
        <f>C32/C$37*100</f>
        <v>8.9745631323187851</v>
      </c>
      <c r="E32" s="38">
        <v>21928743.080000002</v>
      </c>
      <c r="F32" s="30">
        <f>E32/E$37*100</f>
        <v>9.5028648683793406</v>
      </c>
      <c r="G32" s="35">
        <f t="shared" si="2"/>
        <v>113.65365284235676</v>
      </c>
    </row>
    <row r="33" spans="1:7" s="1" customFormat="1" ht="17.100000000000001" customHeight="1" x14ac:dyDescent="0.2">
      <c r="A33" s="24" t="s">
        <v>24</v>
      </c>
      <c r="B33" s="11" t="s">
        <v>25</v>
      </c>
      <c r="C33" s="38">
        <v>13963.19</v>
      </c>
      <c r="D33" s="30">
        <f t="shared" ref="D33:D35" si="3">C33/C$37*100</f>
        <v>6.4948275439108234E-3</v>
      </c>
      <c r="E33" s="38">
        <v>55595.009999999995</v>
      </c>
      <c r="F33" s="30">
        <f>E33/E$37*100</f>
        <v>2.4092209273409847E-2</v>
      </c>
      <c r="G33" s="35">
        <f>E33/C34*100</f>
        <v>2.5353347481284585</v>
      </c>
    </row>
    <row r="34" spans="1:7" s="1" customFormat="1" ht="17.100000000000001" customHeight="1" x14ac:dyDescent="0.2">
      <c r="A34" s="24" t="s">
        <v>26</v>
      </c>
      <c r="B34" s="12" t="s">
        <v>28</v>
      </c>
      <c r="C34" s="38">
        <v>2192807.48</v>
      </c>
      <c r="D34" s="30">
        <f t="shared" si="3"/>
        <v>1.019960798327437</v>
      </c>
      <c r="E34" s="38">
        <v>2451490.98</v>
      </c>
      <c r="F34" s="30">
        <f>E34/E$37*100</f>
        <v>1.0623585412078638</v>
      </c>
      <c r="G34" s="35">
        <f>E34/C35*100</f>
        <v>929.37979564487568</v>
      </c>
    </row>
    <row r="35" spans="1:7" s="1" customFormat="1" ht="17.100000000000001" customHeight="1" x14ac:dyDescent="0.2">
      <c r="A35" s="22" t="s">
        <v>21</v>
      </c>
      <c r="B35" s="12" t="s">
        <v>33</v>
      </c>
      <c r="C35" s="38">
        <v>263777.09000000003</v>
      </c>
      <c r="D35" s="30">
        <f t="shared" si="3"/>
        <v>0.12269307440381778</v>
      </c>
      <c r="E35" s="38">
        <v>243919.95</v>
      </c>
      <c r="F35" s="30">
        <f>E35/E$37*100</f>
        <v>0.10570320036563834</v>
      </c>
      <c r="G35" s="35">
        <f>E35/C36*100</f>
        <v>1.1207029726803606</v>
      </c>
    </row>
    <row r="36" spans="1:7" s="1" customFormat="1" ht="17.100000000000001" customHeight="1" x14ac:dyDescent="0.2">
      <c r="A36" s="23" t="s">
        <v>19</v>
      </c>
      <c r="B36" s="13" t="s">
        <v>20</v>
      </c>
      <c r="C36" s="41">
        <f>SUM(C32:C35)</f>
        <v>21764906.129999999</v>
      </c>
      <c r="D36" s="32">
        <f>SUM(D32:D35)</f>
        <v>10.123711832593951</v>
      </c>
      <c r="E36" s="41">
        <f>SUM(E32:E35)</f>
        <v>24679749.020000003</v>
      </c>
      <c r="F36" s="32">
        <f>SUM(F32:F35)</f>
        <v>10.695018819226254</v>
      </c>
      <c r="G36" s="14">
        <f>E36/C36*100</f>
        <v>113.39239816882227</v>
      </c>
    </row>
    <row r="37" spans="1:7" s="1" customFormat="1" ht="17.100000000000001" customHeight="1" x14ac:dyDescent="0.2">
      <c r="A37" s="25" t="s">
        <v>31</v>
      </c>
      <c r="B37" s="26" t="s">
        <v>32</v>
      </c>
      <c r="C37" s="33">
        <f>C31+C36</f>
        <v>214989388.17999998</v>
      </c>
      <c r="D37" s="33">
        <f>D31+D36</f>
        <v>100</v>
      </c>
      <c r="E37" s="33">
        <f>E31+E36</f>
        <v>230759285.581</v>
      </c>
      <c r="F37" s="33">
        <f>F31+F36</f>
        <v>100</v>
      </c>
      <c r="G37" s="36">
        <f>E37/C37*100</f>
        <v>107.33519804605271</v>
      </c>
    </row>
    <row r="39" spans="1:7" x14ac:dyDescent="0.25">
      <c r="A39" s="19" t="s">
        <v>65</v>
      </c>
      <c r="C39" s="20"/>
      <c r="E39" s="20"/>
    </row>
    <row r="40" spans="1:7" x14ac:dyDescent="0.25">
      <c r="A40" s="19" t="s">
        <v>66</v>
      </c>
      <c r="C40" s="20"/>
      <c r="E40" s="20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  <row r="56" spans="3:6" x14ac:dyDescent="0.25">
      <c r="C56" s="18"/>
      <c r="D56" s="18"/>
      <c r="E56" s="18"/>
      <c r="F56" s="18"/>
    </row>
    <row r="57" spans="3:6" x14ac:dyDescent="0.25">
      <c r="C57" s="18"/>
      <c r="D57" s="18"/>
      <c r="E57" s="18"/>
      <c r="F57" s="18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2020-07-02T12:33:18Z</cp:lastPrinted>
  <dcterms:created xsi:type="dcterms:W3CDTF">2018-01-08T12:56:16Z</dcterms:created>
  <dcterms:modified xsi:type="dcterms:W3CDTF">2020-07-21T12:31:16Z</dcterms:modified>
</cp:coreProperties>
</file>