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30" yWindow="0" windowWidth="18840" windowHeight="7215"/>
  </bookViews>
  <sheets>
    <sheet name="Tržišni udjeli" sheetId="2" r:id="rId1"/>
  </sheets>
  <calcPr calcId="145621"/>
</workbook>
</file>

<file path=xl/calcChain.xml><?xml version="1.0" encoding="utf-8"?>
<calcChain xmlns="http://schemas.openxmlformats.org/spreadsheetml/2006/main">
  <c r="F19" i="2" l="1"/>
  <c r="F34" i="2" s="1"/>
  <c r="F33" i="2"/>
  <c r="I30" i="2" l="1"/>
  <c r="C33" i="2" l="1"/>
  <c r="D30" i="2" s="1"/>
  <c r="C19" i="2"/>
  <c r="G30" i="2" l="1"/>
  <c r="G8" i="2" l="1"/>
  <c r="G10" i="2"/>
  <c r="G12" i="2"/>
  <c r="G14" i="2"/>
  <c r="G16" i="2"/>
  <c r="G18" i="2"/>
  <c r="G7" i="2"/>
  <c r="G9" i="2"/>
  <c r="G11" i="2"/>
  <c r="G13" i="2"/>
  <c r="G15" i="2"/>
  <c r="G17" i="2"/>
  <c r="G22" i="2" l="1"/>
  <c r="G24" i="2"/>
  <c r="G32" i="2"/>
  <c r="G27" i="2"/>
  <c r="G29" i="2"/>
  <c r="G21" i="2"/>
  <c r="G23" i="2"/>
  <c r="G25" i="2"/>
  <c r="G26" i="2"/>
  <c r="G28" i="2"/>
  <c r="G31" i="2"/>
  <c r="H30" i="2"/>
  <c r="G19" i="2"/>
  <c r="I29" i="2"/>
  <c r="I27" i="2"/>
  <c r="I25" i="2"/>
  <c r="I31" i="2"/>
  <c r="I26" i="2"/>
  <c r="I22" i="2"/>
  <c r="I28" i="2"/>
  <c r="I23" i="2"/>
  <c r="I21" i="2"/>
  <c r="I24" i="2"/>
  <c r="I32" i="2"/>
  <c r="I18" i="2"/>
  <c r="I7" i="2"/>
  <c r="I9" i="2"/>
  <c r="I13" i="2"/>
  <c r="I17" i="2"/>
  <c r="I12" i="2"/>
  <c r="I15" i="2"/>
  <c r="I16" i="2"/>
  <c r="I10" i="2"/>
  <c r="I11" i="2"/>
  <c r="I8" i="2"/>
  <c r="I14" i="2"/>
  <c r="C34" i="2" l="1"/>
  <c r="E30" i="2" s="1"/>
  <c r="D31" i="2"/>
  <c r="D29" i="2"/>
  <c r="D28" i="2"/>
  <c r="D27" i="2"/>
  <c r="D26" i="2"/>
  <c r="D32" i="2"/>
  <c r="D25" i="2"/>
  <c r="D24" i="2"/>
  <c r="D23" i="2"/>
  <c r="D22" i="2"/>
  <c r="D21" i="2"/>
  <c r="D18" i="2"/>
  <c r="D17" i="2"/>
  <c r="D16" i="2"/>
  <c r="D15" i="2"/>
  <c r="D14" i="2"/>
  <c r="D13" i="2"/>
  <c r="D12" i="2"/>
  <c r="D11" i="2"/>
  <c r="D10" i="2"/>
  <c r="D9" i="2"/>
  <c r="D8" i="2"/>
  <c r="D7" i="2"/>
  <c r="G33" i="2"/>
  <c r="I33" i="2"/>
  <c r="I19" i="2"/>
  <c r="E31" i="2" l="1"/>
  <c r="E29" i="2"/>
  <c r="E28" i="2"/>
  <c r="E27" i="2"/>
  <c r="E26" i="2"/>
  <c r="E32" i="2"/>
  <c r="E25" i="2"/>
  <c r="E23" i="2"/>
  <c r="E22" i="2"/>
  <c r="E21" i="2"/>
  <c r="E24" i="2"/>
  <c r="E33" i="2"/>
  <c r="E18" i="2"/>
  <c r="E17" i="2"/>
  <c r="E16" i="2"/>
  <c r="E15" i="2"/>
  <c r="E14" i="2"/>
  <c r="E13" i="2"/>
  <c r="E12" i="2"/>
  <c r="E11" i="2"/>
  <c r="E10" i="2"/>
  <c r="E9" i="2"/>
  <c r="E8" i="2"/>
  <c r="E7" i="2"/>
  <c r="D19" i="2"/>
  <c r="E19" i="2"/>
  <c r="H23" i="2"/>
  <c r="H25" i="2"/>
  <c r="H26" i="2"/>
  <c r="H28" i="2"/>
  <c r="H31" i="2"/>
  <c r="H9" i="2"/>
  <c r="H11" i="2"/>
  <c r="H13" i="2"/>
  <c r="H15" i="2"/>
  <c r="H17" i="2"/>
  <c r="H22" i="2"/>
  <c r="H24" i="2"/>
  <c r="H32" i="2"/>
  <c r="H27" i="2"/>
  <c r="H29" i="2"/>
  <c r="H21" i="2"/>
  <c r="H8" i="2"/>
  <c r="H10" i="2"/>
  <c r="H12" i="2"/>
  <c r="H14" i="2"/>
  <c r="H16" i="2"/>
  <c r="H18" i="2"/>
  <c r="H7" i="2"/>
  <c r="H19" i="2"/>
  <c r="D33" i="2"/>
  <c r="I34" i="2"/>
  <c r="H33" i="2"/>
  <c r="E34" i="2"/>
  <c r="H34" i="2" l="1"/>
</calcChain>
</file>

<file path=xl/sharedStrings.xml><?xml version="1.0" encoding="utf-8"?>
<sst xmlns="http://schemas.openxmlformats.org/spreadsheetml/2006/main" count="43" uniqueCount="40">
  <si>
    <t xml:space="preserve"> </t>
  </si>
  <si>
    <t>Ukupno premije</t>
  </si>
  <si>
    <t xml:space="preserve">Udio u ukupnoj premiji društava iz pojedinačnog entiteta (%) </t>
  </si>
  <si>
    <t>Udio u ukupnoj premiji svih društava (%)</t>
  </si>
  <si>
    <t>Društva sa sjedištem u FBiH</t>
  </si>
  <si>
    <t>Ukupno (za društva sa sjedištem u FBiH)</t>
  </si>
  <si>
    <t>Ukupno (za društva sa sjedištem u RS)</t>
  </si>
  <si>
    <t>Društva sa sjedištem u RS</t>
  </si>
  <si>
    <t>UKUPNO (za sva društva)</t>
  </si>
  <si>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</si>
  <si>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</si>
  <si>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</si>
  <si>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</si>
  <si>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</si>
  <si>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</si>
  <si>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Uniqa osiguranje d.d.</t>
  </si>
  <si>
    <t>VGT osiguranje d.d.</t>
  </si>
  <si>
    <t>Zovko osiguranje d.d.</t>
  </si>
  <si>
    <t>Bobar osiguranje a.d.</t>
  </si>
  <si>
    <t>Drina osiguranje a.d.</t>
  </si>
  <si>
    <t>Dunav osiguranje a.d.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</si>
  <si>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</si>
  <si>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</si>
  <si>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</si>
  <si>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</si>
  <si>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</si>
  <si>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Triglav osiguranje d.d.</t>
  </si>
  <si>
    <t>Bruto zaračunate premije (u KM) i odgovarajući udjeli društava po godinama</t>
  </si>
  <si>
    <t>Promjena ukupne premije (%)</t>
  </si>
  <si>
    <t>Osiguranje Aura a.d.</t>
  </si>
  <si>
    <t>Brčko-gas osiguranje d.d.</t>
  </si>
  <si>
    <t>Bosna-Sunce osiguranje d.d.</t>
  </si>
  <si>
    <t>Sarajevo-osiguranje d.d.</t>
  </si>
  <si>
    <t>2014.</t>
  </si>
  <si>
    <t>**Jahorina osiguranje a.d. je u 2014. godini promijenilo naziv u Wiener osiguranje a.d.</t>
  </si>
  <si>
    <t>2015.</t>
  </si>
  <si>
    <t>Osiguranje Garant d.d.*</t>
  </si>
  <si>
    <t>Wiener osiguranje a.d.**</t>
  </si>
  <si>
    <t>Osiguravajuća društva</t>
  </si>
  <si>
    <t>*Osiguranje Garant d.d. Brčko utemeljeno je koncem 2013.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</si>
</sst>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9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B05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38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</font>
    <font>
      <sz val="9"/>
      <name val="Bookman Old Style"/>
      <family val="1"/>
      <charset val="238"/>
    </font>
    <font>
      <sz val="10"/>
      <name val="Bookman Old Style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3" fillId="0" borderId="0"/>
    <xf numFmtId="0" fontId="4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</cellStyleXfs>
  <cellXfs count="50">
    <xf numFmtId="0" fontId="0" fillId="0" borderId="0" xfId="0"/>
    <xf numFmtId="0" fontId="5" fillId="0" borderId="0" xfId="2" applyFont="1"/>
    <xf numFmtId="0" fontId="8" fillId="0" borderId="0" xfId="2" applyFont="1"/>
    <xf numFmtId="0" fontId="9" fillId="0" borderId="0" xfId="2" applyFont="1" applyBorder="1" applyAlignment="1">
      <alignment vertical="center"/>
    </xf>
    <xf numFmtId="0" fontId="5" fillId="0" borderId="0" xfId="2" applyFont="1" applyBorder="1"/>
    <xf numFmtId="0" fontId="7" fillId="0" borderId="0" xfId="2" applyFont="1"/>
    <xf numFmtId="0" fontId="7" fillId="0" borderId="0" xfId="2" applyFont="1" applyBorder="1"/>
    <xf numFmtId="0" fontId="10" fillId="0" borderId="0" xfId="2" applyFont="1" applyBorder="1" applyAlignment="1">
      <alignment horizontal="right"/>
    </xf>
    <xf numFmtId="3" fontId="9" fillId="0" borderId="0" xfId="2" applyNumberFormat="1" applyFont="1" applyBorder="1" applyAlignment="1">
      <alignment horizontal="right"/>
    </xf>
    <xf numFmtId="0" fontId="11" fillId="0" borderId="0" xfId="2" applyFont="1"/>
    <xf numFmtId="0" fontId="5" fillId="0" borderId="13" xfId="2" applyFont="1" applyBorder="1"/>
    <xf numFmtId="0" fontId="12" fillId="0" borderId="0" xfId="0" applyFont="1" applyAlignment="1">
      <alignment wrapText="1"/>
    </xf>
    <xf numFmtId="0" fontId="2" fillId="0" borderId="8" xfId="2" applyFont="1" applyBorder="1" applyAlignment="1">
      <alignment horizontal="justify" vertical="center" wrapText="1"/>
    </xf>
    <xf numFmtId="4" fontId="13" fillId="0" borderId="0" xfId="0" applyNumberFormat="1" applyFont="1" applyBorder="1"/>
    <xf numFmtId="0" fontId="12" fillId="0" borderId="0" xfId="0" applyFont="1"/>
    <xf numFmtId="0" fontId="10" fillId="0" borderId="0" xfId="2" applyFont="1"/>
    <xf numFmtId="10" fontId="14" fillId="0" borderId="0" xfId="2" applyNumberFormat="1" applyFont="1" applyBorder="1" applyAlignment="1">
      <alignment horizontal="right" vertical="center"/>
    </xf>
    <xf numFmtId="0" fontId="12" fillId="0" borderId="0" xfId="2" applyFont="1" applyAlignment="1">
      <alignment horizontal="left"/>
    </xf>
    <xf numFmtId="10" fontId="2" fillId="0" borderId="1" xfId="2" applyNumberFormat="1" applyFont="1" applyBorder="1"/>
    <xf numFmtId="10" fontId="7" fillId="0" borderId="0" xfId="2" applyNumberFormat="1" applyFont="1"/>
    <xf numFmtId="10" fontId="7" fillId="0" borderId="0" xfId="2" applyNumberFormat="1" applyFont="1" applyBorder="1"/>
    <xf numFmtId="0" fontId="15" fillId="3" borderId="1" xfId="2" applyFont="1" applyFill="1" applyBorder="1" applyAlignment="1">
      <alignment horizontal="center" vertical="center" wrapText="1"/>
    </xf>
    <xf numFmtId="10" fontId="18" fillId="0" borderId="9" xfId="2" applyNumberFormat="1" applyFont="1" applyBorder="1" applyAlignment="1">
      <alignment horizontal="right" vertical="center"/>
    </xf>
    <xf numFmtId="0" fontId="19" fillId="3" borderId="8" xfId="2" applyFont="1" applyFill="1" applyBorder="1" applyAlignment="1">
      <alignment horizontal="right" vertical="center" wrapText="1"/>
    </xf>
    <xf numFmtId="9" fontId="18" fillId="3" borderId="1" xfId="2" applyNumberFormat="1" applyFont="1" applyFill="1" applyBorder="1" applyAlignment="1">
      <alignment horizontal="right" vertical="center"/>
    </xf>
    <xf numFmtId="10" fontId="18" fillId="3" borderId="1" xfId="2" applyNumberFormat="1" applyFont="1" applyFill="1" applyBorder="1" applyAlignment="1">
      <alignment horizontal="right" vertical="center"/>
    </xf>
    <xf numFmtId="10" fontId="18" fillId="3" borderId="9" xfId="2" applyNumberFormat="1" applyFont="1" applyFill="1" applyBorder="1" applyAlignment="1">
      <alignment horizontal="right" vertical="center"/>
    </xf>
    <xf numFmtId="0" fontId="2" fillId="0" borderId="8" xfId="2" applyFont="1" applyBorder="1" applyAlignment="1">
      <alignment horizontal="justify" vertical="center"/>
    </xf>
    <xf numFmtId="0" fontId="15" fillId="2" borderId="12" xfId="2" applyFont="1" applyFill="1" applyBorder="1" applyAlignment="1">
      <alignment horizontal="right" vertical="center" wrapText="1"/>
    </xf>
    <xf numFmtId="3" fontId="15" fillId="2" borderId="10" xfId="2" applyNumberFormat="1" applyFont="1" applyFill="1" applyBorder="1" applyAlignment="1">
      <alignment horizontal="right" vertical="center" wrapText="1"/>
    </xf>
    <xf numFmtId="9" fontId="15" fillId="2" borderId="10" xfId="2" applyNumberFormat="1" applyFont="1" applyFill="1" applyBorder="1" applyAlignment="1">
      <alignment horizontal="right" vertical="center" wrapText="1"/>
    </xf>
    <xf numFmtId="10" fontId="17" fillId="2" borderId="11" xfId="2" applyNumberFormat="1" applyFont="1" applyFill="1" applyBorder="1" applyAlignment="1">
      <alignment horizontal="right" vertical="center" wrapText="1"/>
    </xf>
    <xf numFmtId="0" fontId="5" fillId="0" borderId="0" xfId="2" applyFont="1" applyBorder="1" applyAlignment="1">
      <alignment horizontal="right"/>
    </xf>
    <xf numFmtId="3" fontId="2" fillId="0" borderId="1" xfId="2" applyNumberFormat="1" applyFont="1" applyBorder="1" applyAlignment="1">
      <alignment horizontal="right" vertical="center"/>
    </xf>
    <xf numFmtId="3" fontId="18" fillId="3" borderId="1" xfId="2" applyNumberFormat="1" applyFont="1" applyFill="1" applyBorder="1" applyAlignment="1">
      <alignment horizontal="right" vertical="center"/>
    </xf>
    <xf numFmtId="3" fontId="20" fillId="0" borderId="0" xfId="6" applyNumberFormat="1" applyFont="1" applyBorder="1" applyAlignment="1" applyProtection="1">
      <alignment horizontal="right"/>
    </xf>
    <xf numFmtId="3" fontId="21" fillId="0" borderId="0" xfId="3" applyNumberFormat="1" applyFont="1" applyBorder="1"/>
    <xf numFmtId="3" fontId="14" fillId="0" borderId="0" xfId="2" applyNumberFormat="1" applyFont="1" applyBorder="1"/>
    <xf numFmtId="3" fontId="7" fillId="0" borderId="0" xfId="2" applyNumberFormat="1" applyFont="1" applyBorder="1"/>
    <xf numFmtId="0" fontId="6" fillId="0" borderId="2" xfId="2" applyFont="1" applyBorder="1" applyAlignment="1">
      <alignment horizontal="center"/>
    </xf>
    <xf numFmtId="0" fontId="6" fillId="0" borderId="4" xfId="2" applyFont="1" applyBorder="1" applyAlignment="1">
      <alignment horizontal="center"/>
    </xf>
    <xf numFmtId="0" fontId="6" fillId="0" borderId="3" xfId="2" applyFont="1" applyBorder="1" applyAlignment="1">
      <alignment horizontal="center"/>
    </xf>
    <xf numFmtId="0" fontId="15" fillId="0" borderId="8" xfId="2" applyFont="1" applyBorder="1" applyAlignment="1">
      <alignment horizontal="left" vertical="center" wrapText="1"/>
    </xf>
    <xf numFmtId="0" fontId="15" fillId="0" borderId="1" xfId="2" applyFont="1" applyBorder="1" applyAlignment="1">
      <alignment horizontal="left" vertical="center" wrapText="1"/>
    </xf>
    <xf numFmtId="0" fontId="15" fillId="0" borderId="9" xfId="2" applyFont="1" applyBorder="1" applyAlignment="1">
      <alignment horizontal="left" vertical="center" wrapText="1"/>
    </xf>
    <xf numFmtId="0" fontId="15" fillId="2" borderId="5" xfId="2" applyFont="1" applyFill="1" applyBorder="1" applyAlignment="1">
      <alignment horizontal="center" vertical="center" wrapText="1"/>
    </xf>
    <xf numFmtId="0" fontId="15" fillId="2" borderId="8" xfId="2" applyFont="1" applyFill="1" applyBorder="1" applyAlignment="1">
      <alignment horizontal="center" vertical="center" wrapText="1"/>
    </xf>
    <xf numFmtId="0" fontId="15" fillId="2" borderId="6" xfId="2" applyFont="1" applyFill="1" applyBorder="1" applyAlignment="1">
      <alignment horizontal="center" vertical="center" wrapText="1"/>
    </xf>
    <xf numFmtId="0" fontId="15" fillId="2" borderId="7" xfId="2" applyFont="1" applyFill="1" applyBorder="1" applyAlignment="1">
      <alignment horizontal="center" vertical="center" wrapText="1"/>
    </xf>
    <xf numFmtId="0" fontId="15" fillId="2" borderId="9" xfId="2" applyFont="1" applyFill="1" applyBorder="1" applyAlignment="1">
      <alignment horizontal="center" vertical="center" wrapText="1"/>
    </xf>
  </cellXfs>
  <cellStyles count="11">
    <cellStyle name="Normal" xfId="0" builtinId="0"/>
    <cellStyle name="Normal 2" xfId="5"/>
    <cellStyle name="Normal 4" xfId="1"/>
    <cellStyle name="Normal_Pokazatelji poslovanja drustava u FBiH i RS" xfId="2"/>
    <cellStyle name="Normalno 2" xfId="6"/>
    <cellStyle name="Normalno 3" xfId="4"/>
    <cellStyle name="Obično 2" xfId="3"/>
    <cellStyle name="Obično 2 2" xfId="7"/>
    <cellStyle name="Obično 3" xfId="8"/>
    <cellStyle name="Obično 4" xfId="9"/>
    <cellStyle name="Obično_12a Izvjestaji drustava za osiguranje" xfId="10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8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" x14ac:dyDescent="0.25"/>
  <cols>
    <col min="1" max="1" width="4.28515625" style="1" customWidth="1"/>
    <col min="2" max="2" width="26.85546875" style="1" customWidth="1"/>
    <col min="3" max="3" width="11.7109375" style="1" bestFit="1" customWidth="1"/>
    <col min="4" max="4" width="16.140625" style="1" customWidth="1"/>
    <col min="5" max="5" width="14.7109375" style="1" bestFit="1" customWidth="1"/>
    <col min="6" max="6" width="13.42578125" style="1" bestFit="1" customWidth="1"/>
    <col min="7" max="7" width="15.5703125" style="1" bestFit="1" customWidth="1"/>
    <col min="8" max="8" width="14.7109375" style="1" bestFit="1" customWidth="1"/>
    <col min="9" max="9" width="16.28515625" style="1" customWidth="1"/>
    <col min="10" max="10" width="13.5703125" style="1" customWidth="1"/>
    <col min="11" max="11" width="9.28515625" style="1" customWidth="1"/>
    <col min="12" max="12" width="11.85546875" style="1" customWidth="1"/>
    <col min="13" max="13" width="10.7109375" style="1" bestFit="1" customWidth="1"/>
    <col min="14" max="14" width="13.140625" style="1" bestFit="1" customWidth="1"/>
    <col min="15" max="15" width="11.7109375" style="1" bestFit="1" customWidth="1"/>
    <col min="16" max="257" width="10.28515625" style="1"/>
    <col min="258" max="258" width="23.28515625" style="1" customWidth="1"/>
    <col min="259" max="259" width="14.5703125" style="1" customWidth="1"/>
    <col min="260" max="260" width="16.140625" style="1" customWidth="1"/>
    <col min="261" max="261" width="14.140625" style="1" customWidth="1"/>
    <col min="262" max="262" width="14.42578125" style="1" customWidth="1"/>
    <col min="263" max="263" width="16.28515625" style="1" customWidth="1"/>
    <col min="264" max="264" width="15.5703125" style="1" customWidth="1"/>
    <col min="265" max="265" width="19.5703125" style="1" customWidth="1"/>
    <col min="266" max="266" width="13.5703125" style="1" customWidth="1"/>
    <col min="267" max="267" width="9.28515625" style="1" customWidth="1"/>
    <col min="268" max="513" width="10.28515625" style="1"/>
    <col min="514" max="514" width="23.28515625" style="1" customWidth="1"/>
    <col min="515" max="515" width="14.5703125" style="1" customWidth="1"/>
    <col min="516" max="516" width="16.140625" style="1" customWidth="1"/>
    <col min="517" max="517" width="14.140625" style="1" customWidth="1"/>
    <col min="518" max="518" width="14.42578125" style="1" customWidth="1"/>
    <col min="519" max="519" width="16.28515625" style="1" customWidth="1"/>
    <col min="520" max="520" width="15.5703125" style="1" customWidth="1"/>
    <col min="521" max="521" width="19.5703125" style="1" customWidth="1"/>
    <col min="522" max="522" width="13.5703125" style="1" customWidth="1"/>
    <col min="523" max="523" width="9.28515625" style="1" customWidth="1"/>
    <col min="524" max="769" width="10.28515625" style="1"/>
    <col min="770" max="770" width="23.28515625" style="1" customWidth="1"/>
    <col min="771" max="771" width="14.5703125" style="1" customWidth="1"/>
    <col min="772" max="772" width="16.140625" style="1" customWidth="1"/>
    <col min="773" max="773" width="14.140625" style="1" customWidth="1"/>
    <col min="774" max="774" width="14.42578125" style="1" customWidth="1"/>
    <col min="775" max="775" width="16.28515625" style="1" customWidth="1"/>
    <col min="776" max="776" width="15.5703125" style="1" customWidth="1"/>
    <col min="777" max="777" width="19.5703125" style="1" customWidth="1"/>
    <col min="778" max="778" width="13.5703125" style="1" customWidth="1"/>
    <col min="779" max="779" width="9.28515625" style="1" customWidth="1"/>
    <col min="780" max="1025" width="10.28515625" style="1"/>
    <col min="1026" max="1026" width="23.28515625" style="1" customWidth="1"/>
    <col min="1027" max="1027" width="14.5703125" style="1" customWidth="1"/>
    <col min="1028" max="1028" width="16.140625" style="1" customWidth="1"/>
    <col min="1029" max="1029" width="14.140625" style="1" customWidth="1"/>
    <col min="1030" max="1030" width="14.42578125" style="1" customWidth="1"/>
    <col min="1031" max="1031" width="16.28515625" style="1" customWidth="1"/>
    <col min="1032" max="1032" width="15.5703125" style="1" customWidth="1"/>
    <col min="1033" max="1033" width="19.5703125" style="1" customWidth="1"/>
    <col min="1034" max="1034" width="13.5703125" style="1" customWidth="1"/>
    <col min="1035" max="1035" width="9.28515625" style="1" customWidth="1"/>
    <col min="1036" max="1281" width="10.28515625" style="1"/>
    <col min="1282" max="1282" width="23.28515625" style="1" customWidth="1"/>
    <col min="1283" max="1283" width="14.5703125" style="1" customWidth="1"/>
    <col min="1284" max="1284" width="16.140625" style="1" customWidth="1"/>
    <col min="1285" max="1285" width="14.140625" style="1" customWidth="1"/>
    <col min="1286" max="1286" width="14.42578125" style="1" customWidth="1"/>
    <col min="1287" max="1287" width="16.28515625" style="1" customWidth="1"/>
    <col min="1288" max="1288" width="15.5703125" style="1" customWidth="1"/>
    <col min="1289" max="1289" width="19.5703125" style="1" customWidth="1"/>
    <col min="1290" max="1290" width="13.5703125" style="1" customWidth="1"/>
    <col min="1291" max="1291" width="9.28515625" style="1" customWidth="1"/>
    <col min="1292" max="1537" width="10.28515625" style="1"/>
    <col min="1538" max="1538" width="23.28515625" style="1" customWidth="1"/>
    <col min="1539" max="1539" width="14.5703125" style="1" customWidth="1"/>
    <col min="1540" max="1540" width="16.140625" style="1" customWidth="1"/>
    <col min="1541" max="1541" width="14.140625" style="1" customWidth="1"/>
    <col min="1542" max="1542" width="14.42578125" style="1" customWidth="1"/>
    <col min="1543" max="1543" width="16.28515625" style="1" customWidth="1"/>
    <col min="1544" max="1544" width="15.5703125" style="1" customWidth="1"/>
    <col min="1545" max="1545" width="19.5703125" style="1" customWidth="1"/>
    <col min="1546" max="1546" width="13.5703125" style="1" customWidth="1"/>
    <col min="1547" max="1547" width="9.28515625" style="1" customWidth="1"/>
    <col min="1548" max="1793" width="10.28515625" style="1"/>
    <col min="1794" max="1794" width="23.28515625" style="1" customWidth="1"/>
    <col min="1795" max="1795" width="14.5703125" style="1" customWidth="1"/>
    <col min="1796" max="1796" width="16.140625" style="1" customWidth="1"/>
    <col min="1797" max="1797" width="14.140625" style="1" customWidth="1"/>
    <col min="1798" max="1798" width="14.42578125" style="1" customWidth="1"/>
    <col min="1799" max="1799" width="16.28515625" style="1" customWidth="1"/>
    <col min="1800" max="1800" width="15.5703125" style="1" customWidth="1"/>
    <col min="1801" max="1801" width="19.5703125" style="1" customWidth="1"/>
    <col min="1802" max="1802" width="13.5703125" style="1" customWidth="1"/>
    <col min="1803" max="1803" width="9.28515625" style="1" customWidth="1"/>
    <col min="1804" max="2049" width="10.28515625" style="1"/>
    <col min="2050" max="2050" width="23.28515625" style="1" customWidth="1"/>
    <col min="2051" max="2051" width="14.5703125" style="1" customWidth="1"/>
    <col min="2052" max="2052" width="16.140625" style="1" customWidth="1"/>
    <col min="2053" max="2053" width="14.140625" style="1" customWidth="1"/>
    <col min="2054" max="2054" width="14.42578125" style="1" customWidth="1"/>
    <col min="2055" max="2055" width="16.28515625" style="1" customWidth="1"/>
    <col min="2056" max="2056" width="15.5703125" style="1" customWidth="1"/>
    <col min="2057" max="2057" width="19.5703125" style="1" customWidth="1"/>
    <col min="2058" max="2058" width="13.5703125" style="1" customWidth="1"/>
    <col min="2059" max="2059" width="9.28515625" style="1" customWidth="1"/>
    <col min="2060" max="2305" width="10.28515625" style="1"/>
    <col min="2306" max="2306" width="23.28515625" style="1" customWidth="1"/>
    <col min="2307" max="2307" width="14.5703125" style="1" customWidth="1"/>
    <col min="2308" max="2308" width="16.140625" style="1" customWidth="1"/>
    <col min="2309" max="2309" width="14.140625" style="1" customWidth="1"/>
    <col min="2310" max="2310" width="14.42578125" style="1" customWidth="1"/>
    <col min="2311" max="2311" width="16.28515625" style="1" customWidth="1"/>
    <col min="2312" max="2312" width="15.5703125" style="1" customWidth="1"/>
    <col min="2313" max="2313" width="19.5703125" style="1" customWidth="1"/>
    <col min="2314" max="2314" width="13.5703125" style="1" customWidth="1"/>
    <col min="2315" max="2315" width="9.28515625" style="1" customWidth="1"/>
    <col min="2316" max="2561" width="10.28515625" style="1"/>
    <col min="2562" max="2562" width="23.28515625" style="1" customWidth="1"/>
    <col min="2563" max="2563" width="14.5703125" style="1" customWidth="1"/>
    <col min="2564" max="2564" width="16.140625" style="1" customWidth="1"/>
    <col min="2565" max="2565" width="14.140625" style="1" customWidth="1"/>
    <col min="2566" max="2566" width="14.42578125" style="1" customWidth="1"/>
    <col min="2567" max="2567" width="16.28515625" style="1" customWidth="1"/>
    <col min="2568" max="2568" width="15.5703125" style="1" customWidth="1"/>
    <col min="2569" max="2569" width="19.5703125" style="1" customWidth="1"/>
    <col min="2570" max="2570" width="13.5703125" style="1" customWidth="1"/>
    <col min="2571" max="2571" width="9.28515625" style="1" customWidth="1"/>
    <col min="2572" max="2817" width="10.28515625" style="1"/>
    <col min="2818" max="2818" width="23.28515625" style="1" customWidth="1"/>
    <col min="2819" max="2819" width="14.5703125" style="1" customWidth="1"/>
    <col min="2820" max="2820" width="16.140625" style="1" customWidth="1"/>
    <col min="2821" max="2821" width="14.140625" style="1" customWidth="1"/>
    <col min="2822" max="2822" width="14.42578125" style="1" customWidth="1"/>
    <col min="2823" max="2823" width="16.28515625" style="1" customWidth="1"/>
    <col min="2824" max="2824" width="15.5703125" style="1" customWidth="1"/>
    <col min="2825" max="2825" width="19.5703125" style="1" customWidth="1"/>
    <col min="2826" max="2826" width="13.5703125" style="1" customWidth="1"/>
    <col min="2827" max="2827" width="9.28515625" style="1" customWidth="1"/>
    <col min="2828" max="3073" width="10.28515625" style="1"/>
    <col min="3074" max="3074" width="23.28515625" style="1" customWidth="1"/>
    <col min="3075" max="3075" width="14.5703125" style="1" customWidth="1"/>
    <col min="3076" max="3076" width="16.140625" style="1" customWidth="1"/>
    <col min="3077" max="3077" width="14.140625" style="1" customWidth="1"/>
    <col min="3078" max="3078" width="14.42578125" style="1" customWidth="1"/>
    <col min="3079" max="3079" width="16.28515625" style="1" customWidth="1"/>
    <col min="3080" max="3080" width="15.5703125" style="1" customWidth="1"/>
    <col min="3081" max="3081" width="19.5703125" style="1" customWidth="1"/>
    <col min="3082" max="3082" width="13.5703125" style="1" customWidth="1"/>
    <col min="3083" max="3083" width="9.28515625" style="1" customWidth="1"/>
    <col min="3084" max="3329" width="10.28515625" style="1"/>
    <col min="3330" max="3330" width="23.28515625" style="1" customWidth="1"/>
    <col min="3331" max="3331" width="14.5703125" style="1" customWidth="1"/>
    <col min="3332" max="3332" width="16.140625" style="1" customWidth="1"/>
    <col min="3333" max="3333" width="14.140625" style="1" customWidth="1"/>
    <col min="3334" max="3334" width="14.42578125" style="1" customWidth="1"/>
    <col min="3335" max="3335" width="16.28515625" style="1" customWidth="1"/>
    <col min="3336" max="3336" width="15.5703125" style="1" customWidth="1"/>
    <col min="3337" max="3337" width="19.5703125" style="1" customWidth="1"/>
    <col min="3338" max="3338" width="13.5703125" style="1" customWidth="1"/>
    <col min="3339" max="3339" width="9.28515625" style="1" customWidth="1"/>
    <col min="3340" max="3585" width="10.28515625" style="1"/>
    <col min="3586" max="3586" width="23.28515625" style="1" customWidth="1"/>
    <col min="3587" max="3587" width="14.5703125" style="1" customWidth="1"/>
    <col min="3588" max="3588" width="16.140625" style="1" customWidth="1"/>
    <col min="3589" max="3589" width="14.140625" style="1" customWidth="1"/>
    <col min="3590" max="3590" width="14.42578125" style="1" customWidth="1"/>
    <col min="3591" max="3591" width="16.28515625" style="1" customWidth="1"/>
    <col min="3592" max="3592" width="15.5703125" style="1" customWidth="1"/>
    <col min="3593" max="3593" width="19.5703125" style="1" customWidth="1"/>
    <col min="3594" max="3594" width="13.5703125" style="1" customWidth="1"/>
    <col min="3595" max="3595" width="9.28515625" style="1" customWidth="1"/>
    <col min="3596" max="3841" width="10.28515625" style="1"/>
    <col min="3842" max="3842" width="23.28515625" style="1" customWidth="1"/>
    <col min="3843" max="3843" width="14.5703125" style="1" customWidth="1"/>
    <col min="3844" max="3844" width="16.140625" style="1" customWidth="1"/>
    <col min="3845" max="3845" width="14.140625" style="1" customWidth="1"/>
    <col min="3846" max="3846" width="14.42578125" style="1" customWidth="1"/>
    <col min="3847" max="3847" width="16.28515625" style="1" customWidth="1"/>
    <col min="3848" max="3848" width="15.5703125" style="1" customWidth="1"/>
    <col min="3849" max="3849" width="19.5703125" style="1" customWidth="1"/>
    <col min="3850" max="3850" width="13.5703125" style="1" customWidth="1"/>
    <col min="3851" max="3851" width="9.28515625" style="1" customWidth="1"/>
    <col min="3852" max="4097" width="10.28515625" style="1"/>
    <col min="4098" max="4098" width="23.28515625" style="1" customWidth="1"/>
    <col min="4099" max="4099" width="14.5703125" style="1" customWidth="1"/>
    <col min="4100" max="4100" width="16.140625" style="1" customWidth="1"/>
    <col min="4101" max="4101" width="14.140625" style="1" customWidth="1"/>
    <col min="4102" max="4102" width="14.42578125" style="1" customWidth="1"/>
    <col min="4103" max="4103" width="16.28515625" style="1" customWidth="1"/>
    <col min="4104" max="4104" width="15.5703125" style="1" customWidth="1"/>
    <col min="4105" max="4105" width="19.5703125" style="1" customWidth="1"/>
    <col min="4106" max="4106" width="13.5703125" style="1" customWidth="1"/>
    <col min="4107" max="4107" width="9.28515625" style="1" customWidth="1"/>
    <col min="4108" max="4353" width="10.28515625" style="1"/>
    <col min="4354" max="4354" width="23.28515625" style="1" customWidth="1"/>
    <col min="4355" max="4355" width="14.5703125" style="1" customWidth="1"/>
    <col min="4356" max="4356" width="16.140625" style="1" customWidth="1"/>
    <col min="4357" max="4357" width="14.140625" style="1" customWidth="1"/>
    <col min="4358" max="4358" width="14.42578125" style="1" customWidth="1"/>
    <col min="4359" max="4359" width="16.28515625" style="1" customWidth="1"/>
    <col min="4360" max="4360" width="15.5703125" style="1" customWidth="1"/>
    <col min="4361" max="4361" width="19.5703125" style="1" customWidth="1"/>
    <col min="4362" max="4362" width="13.5703125" style="1" customWidth="1"/>
    <col min="4363" max="4363" width="9.28515625" style="1" customWidth="1"/>
    <col min="4364" max="4609" width="10.28515625" style="1"/>
    <col min="4610" max="4610" width="23.28515625" style="1" customWidth="1"/>
    <col min="4611" max="4611" width="14.5703125" style="1" customWidth="1"/>
    <col min="4612" max="4612" width="16.140625" style="1" customWidth="1"/>
    <col min="4613" max="4613" width="14.140625" style="1" customWidth="1"/>
    <col min="4614" max="4614" width="14.42578125" style="1" customWidth="1"/>
    <col min="4615" max="4615" width="16.28515625" style="1" customWidth="1"/>
    <col min="4616" max="4616" width="15.5703125" style="1" customWidth="1"/>
    <col min="4617" max="4617" width="19.5703125" style="1" customWidth="1"/>
    <col min="4618" max="4618" width="13.5703125" style="1" customWidth="1"/>
    <col min="4619" max="4619" width="9.28515625" style="1" customWidth="1"/>
    <col min="4620" max="4865" width="10.28515625" style="1"/>
    <col min="4866" max="4866" width="23.28515625" style="1" customWidth="1"/>
    <col min="4867" max="4867" width="14.5703125" style="1" customWidth="1"/>
    <col min="4868" max="4868" width="16.140625" style="1" customWidth="1"/>
    <col min="4869" max="4869" width="14.140625" style="1" customWidth="1"/>
    <col min="4870" max="4870" width="14.42578125" style="1" customWidth="1"/>
    <col min="4871" max="4871" width="16.28515625" style="1" customWidth="1"/>
    <col min="4872" max="4872" width="15.5703125" style="1" customWidth="1"/>
    <col min="4873" max="4873" width="19.5703125" style="1" customWidth="1"/>
    <col min="4874" max="4874" width="13.5703125" style="1" customWidth="1"/>
    <col min="4875" max="4875" width="9.28515625" style="1" customWidth="1"/>
    <col min="4876" max="5121" width="10.28515625" style="1"/>
    <col min="5122" max="5122" width="23.28515625" style="1" customWidth="1"/>
    <col min="5123" max="5123" width="14.5703125" style="1" customWidth="1"/>
    <col min="5124" max="5124" width="16.140625" style="1" customWidth="1"/>
    <col min="5125" max="5125" width="14.140625" style="1" customWidth="1"/>
    <col min="5126" max="5126" width="14.42578125" style="1" customWidth="1"/>
    <col min="5127" max="5127" width="16.28515625" style="1" customWidth="1"/>
    <col min="5128" max="5128" width="15.5703125" style="1" customWidth="1"/>
    <col min="5129" max="5129" width="19.5703125" style="1" customWidth="1"/>
    <col min="5130" max="5130" width="13.5703125" style="1" customWidth="1"/>
    <col min="5131" max="5131" width="9.28515625" style="1" customWidth="1"/>
    <col min="5132" max="5377" width="10.28515625" style="1"/>
    <col min="5378" max="5378" width="23.28515625" style="1" customWidth="1"/>
    <col min="5379" max="5379" width="14.5703125" style="1" customWidth="1"/>
    <col min="5380" max="5380" width="16.140625" style="1" customWidth="1"/>
    <col min="5381" max="5381" width="14.140625" style="1" customWidth="1"/>
    <col min="5382" max="5382" width="14.42578125" style="1" customWidth="1"/>
    <col min="5383" max="5383" width="16.28515625" style="1" customWidth="1"/>
    <col min="5384" max="5384" width="15.5703125" style="1" customWidth="1"/>
    <col min="5385" max="5385" width="19.5703125" style="1" customWidth="1"/>
    <col min="5386" max="5386" width="13.5703125" style="1" customWidth="1"/>
    <col min="5387" max="5387" width="9.28515625" style="1" customWidth="1"/>
    <col min="5388" max="5633" width="10.28515625" style="1"/>
    <col min="5634" max="5634" width="23.28515625" style="1" customWidth="1"/>
    <col min="5635" max="5635" width="14.5703125" style="1" customWidth="1"/>
    <col min="5636" max="5636" width="16.140625" style="1" customWidth="1"/>
    <col min="5637" max="5637" width="14.140625" style="1" customWidth="1"/>
    <col min="5638" max="5638" width="14.42578125" style="1" customWidth="1"/>
    <col min="5639" max="5639" width="16.28515625" style="1" customWidth="1"/>
    <col min="5640" max="5640" width="15.5703125" style="1" customWidth="1"/>
    <col min="5641" max="5641" width="19.5703125" style="1" customWidth="1"/>
    <col min="5642" max="5642" width="13.5703125" style="1" customWidth="1"/>
    <col min="5643" max="5643" width="9.28515625" style="1" customWidth="1"/>
    <col min="5644" max="5889" width="10.28515625" style="1"/>
    <col min="5890" max="5890" width="23.28515625" style="1" customWidth="1"/>
    <col min="5891" max="5891" width="14.5703125" style="1" customWidth="1"/>
    <col min="5892" max="5892" width="16.140625" style="1" customWidth="1"/>
    <col min="5893" max="5893" width="14.140625" style="1" customWidth="1"/>
    <col min="5894" max="5894" width="14.42578125" style="1" customWidth="1"/>
    <col min="5895" max="5895" width="16.28515625" style="1" customWidth="1"/>
    <col min="5896" max="5896" width="15.5703125" style="1" customWidth="1"/>
    <col min="5897" max="5897" width="19.5703125" style="1" customWidth="1"/>
    <col min="5898" max="5898" width="13.5703125" style="1" customWidth="1"/>
    <col min="5899" max="5899" width="9.28515625" style="1" customWidth="1"/>
    <col min="5900" max="6145" width="10.28515625" style="1"/>
    <col min="6146" max="6146" width="23.28515625" style="1" customWidth="1"/>
    <col min="6147" max="6147" width="14.5703125" style="1" customWidth="1"/>
    <col min="6148" max="6148" width="16.140625" style="1" customWidth="1"/>
    <col min="6149" max="6149" width="14.140625" style="1" customWidth="1"/>
    <col min="6150" max="6150" width="14.42578125" style="1" customWidth="1"/>
    <col min="6151" max="6151" width="16.28515625" style="1" customWidth="1"/>
    <col min="6152" max="6152" width="15.5703125" style="1" customWidth="1"/>
    <col min="6153" max="6153" width="19.5703125" style="1" customWidth="1"/>
    <col min="6154" max="6154" width="13.5703125" style="1" customWidth="1"/>
    <col min="6155" max="6155" width="9.28515625" style="1" customWidth="1"/>
    <col min="6156" max="6401" width="10.28515625" style="1"/>
    <col min="6402" max="6402" width="23.28515625" style="1" customWidth="1"/>
    <col min="6403" max="6403" width="14.5703125" style="1" customWidth="1"/>
    <col min="6404" max="6404" width="16.140625" style="1" customWidth="1"/>
    <col min="6405" max="6405" width="14.140625" style="1" customWidth="1"/>
    <col min="6406" max="6406" width="14.42578125" style="1" customWidth="1"/>
    <col min="6407" max="6407" width="16.28515625" style="1" customWidth="1"/>
    <col min="6408" max="6408" width="15.5703125" style="1" customWidth="1"/>
    <col min="6409" max="6409" width="19.5703125" style="1" customWidth="1"/>
    <col min="6410" max="6410" width="13.5703125" style="1" customWidth="1"/>
    <col min="6411" max="6411" width="9.28515625" style="1" customWidth="1"/>
    <col min="6412" max="6657" width="10.28515625" style="1"/>
    <col min="6658" max="6658" width="23.28515625" style="1" customWidth="1"/>
    <col min="6659" max="6659" width="14.5703125" style="1" customWidth="1"/>
    <col min="6660" max="6660" width="16.140625" style="1" customWidth="1"/>
    <col min="6661" max="6661" width="14.140625" style="1" customWidth="1"/>
    <col min="6662" max="6662" width="14.42578125" style="1" customWidth="1"/>
    <col min="6663" max="6663" width="16.28515625" style="1" customWidth="1"/>
    <col min="6664" max="6664" width="15.5703125" style="1" customWidth="1"/>
    <col min="6665" max="6665" width="19.5703125" style="1" customWidth="1"/>
    <col min="6666" max="6666" width="13.5703125" style="1" customWidth="1"/>
    <col min="6667" max="6667" width="9.28515625" style="1" customWidth="1"/>
    <col min="6668" max="6913" width="10.28515625" style="1"/>
    <col min="6914" max="6914" width="23.28515625" style="1" customWidth="1"/>
    <col min="6915" max="6915" width="14.5703125" style="1" customWidth="1"/>
    <col min="6916" max="6916" width="16.140625" style="1" customWidth="1"/>
    <col min="6917" max="6917" width="14.140625" style="1" customWidth="1"/>
    <col min="6918" max="6918" width="14.42578125" style="1" customWidth="1"/>
    <col min="6919" max="6919" width="16.28515625" style="1" customWidth="1"/>
    <col min="6920" max="6920" width="15.5703125" style="1" customWidth="1"/>
    <col min="6921" max="6921" width="19.5703125" style="1" customWidth="1"/>
    <col min="6922" max="6922" width="13.5703125" style="1" customWidth="1"/>
    <col min="6923" max="6923" width="9.28515625" style="1" customWidth="1"/>
    <col min="6924" max="7169" width="10.28515625" style="1"/>
    <col min="7170" max="7170" width="23.28515625" style="1" customWidth="1"/>
    <col min="7171" max="7171" width="14.5703125" style="1" customWidth="1"/>
    <col min="7172" max="7172" width="16.140625" style="1" customWidth="1"/>
    <col min="7173" max="7173" width="14.140625" style="1" customWidth="1"/>
    <col min="7174" max="7174" width="14.42578125" style="1" customWidth="1"/>
    <col min="7175" max="7175" width="16.28515625" style="1" customWidth="1"/>
    <col min="7176" max="7176" width="15.5703125" style="1" customWidth="1"/>
    <col min="7177" max="7177" width="19.5703125" style="1" customWidth="1"/>
    <col min="7178" max="7178" width="13.5703125" style="1" customWidth="1"/>
    <col min="7179" max="7179" width="9.28515625" style="1" customWidth="1"/>
    <col min="7180" max="7425" width="10.28515625" style="1"/>
    <col min="7426" max="7426" width="23.28515625" style="1" customWidth="1"/>
    <col min="7427" max="7427" width="14.5703125" style="1" customWidth="1"/>
    <col min="7428" max="7428" width="16.140625" style="1" customWidth="1"/>
    <col min="7429" max="7429" width="14.140625" style="1" customWidth="1"/>
    <col min="7430" max="7430" width="14.42578125" style="1" customWidth="1"/>
    <col min="7431" max="7431" width="16.28515625" style="1" customWidth="1"/>
    <col min="7432" max="7432" width="15.5703125" style="1" customWidth="1"/>
    <col min="7433" max="7433" width="19.5703125" style="1" customWidth="1"/>
    <col min="7434" max="7434" width="13.5703125" style="1" customWidth="1"/>
    <col min="7435" max="7435" width="9.28515625" style="1" customWidth="1"/>
    <col min="7436" max="7681" width="10.28515625" style="1"/>
    <col min="7682" max="7682" width="23.28515625" style="1" customWidth="1"/>
    <col min="7683" max="7683" width="14.5703125" style="1" customWidth="1"/>
    <col min="7684" max="7684" width="16.140625" style="1" customWidth="1"/>
    <col min="7685" max="7685" width="14.140625" style="1" customWidth="1"/>
    <col min="7686" max="7686" width="14.42578125" style="1" customWidth="1"/>
    <col min="7687" max="7687" width="16.28515625" style="1" customWidth="1"/>
    <col min="7688" max="7688" width="15.5703125" style="1" customWidth="1"/>
    <col min="7689" max="7689" width="19.5703125" style="1" customWidth="1"/>
    <col min="7690" max="7690" width="13.5703125" style="1" customWidth="1"/>
    <col min="7691" max="7691" width="9.28515625" style="1" customWidth="1"/>
    <col min="7692" max="7937" width="10.28515625" style="1"/>
    <col min="7938" max="7938" width="23.28515625" style="1" customWidth="1"/>
    <col min="7939" max="7939" width="14.5703125" style="1" customWidth="1"/>
    <col min="7940" max="7940" width="16.140625" style="1" customWidth="1"/>
    <col min="7941" max="7941" width="14.140625" style="1" customWidth="1"/>
    <col min="7942" max="7942" width="14.42578125" style="1" customWidth="1"/>
    <col min="7943" max="7943" width="16.28515625" style="1" customWidth="1"/>
    <col min="7944" max="7944" width="15.5703125" style="1" customWidth="1"/>
    <col min="7945" max="7945" width="19.5703125" style="1" customWidth="1"/>
    <col min="7946" max="7946" width="13.5703125" style="1" customWidth="1"/>
    <col min="7947" max="7947" width="9.28515625" style="1" customWidth="1"/>
    <col min="7948" max="8193" width="10.28515625" style="1"/>
    <col min="8194" max="8194" width="23.28515625" style="1" customWidth="1"/>
    <col min="8195" max="8195" width="14.5703125" style="1" customWidth="1"/>
    <col min="8196" max="8196" width="16.140625" style="1" customWidth="1"/>
    <col min="8197" max="8197" width="14.140625" style="1" customWidth="1"/>
    <col min="8198" max="8198" width="14.42578125" style="1" customWidth="1"/>
    <col min="8199" max="8199" width="16.28515625" style="1" customWidth="1"/>
    <col min="8200" max="8200" width="15.5703125" style="1" customWidth="1"/>
    <col min="8201" max="8201" width="19.5703125" style="1" customWidth="1"/>
    <col min="8202" max="8202" width="13.5703125" style="1" customWidth="1"/>
    <col min="8203" max="8203" width="9.28515625" style="1" customWidth="1"/>
    <col min="8204" max="8449" width="10.28515625" style="1"/>
    <col min="8450" max="8450" width="23.28515625" style="1" customWidth="1"/>
    <col min="8451" max="8451" width="14.5703125" style="1" customWidth="1"/>
    <col min="8452" max="8452" width="16.140625" style="1" customWidth="1"/>
    <col min="8453" max="8453" width="14.140625" style="1" customWidth="1"/>
    <col min="8454" max="8454" width="14.42578125" style="1" customWidth="1"/>
    <col min="8455" max="8455" width="16.28515625" style="1" customWidth="1"/>
    <col min="8456" max="8456" width="15.5703125" style="1" customWidth="1"/>
    <col min="8457" max="8457" width="19.5703125" style="1" customWidth="1"/>
    <col min="8458" max="8458" width="13.5703125" style="1" customWidth="1"/>
    <col min="8459" max="8459" width="9.28515625" style="1" customWidth="1"/>
    <col min="8460" max="8705" width="10.28515625" style="1"/>
    <col min="8706" max="8706" width="23.28515625" style="1" customWidth="1"/>
    <col min="8707" max="8707" width="14.5703125" style="1" customWidth="1"/>
    <col min="8708" max="8708" width="16.140625" style="1" customWidth="1"/>
    <col min="8709" max="8709" width="14.140625" style="1" customWidth="1"/>
    <col min="8710" max="8710" width="14.42578125" style="1" customWidth="1"/>
    <col min="8711" max="8711" width="16.28515625" style="1" customWidth="1"/>
    <col min="8712" max="8712" width="15.5703125" style="1" customWidth="1"/>
    <col min="8713" max="8713" width="19.5703125" style="1" customWidth="1"/>
    <col min="8714" max="8714" width="13.5703125" style="1" customWidth="1"/>
    <col min="8715" max="8715" width="9.28515625" style="1" customWidth="1"/>
    <col min="8716" max="8961" width="10.28515625" style="1"/>
    <col min="8962" max="8962" width="23.28515625" style="1" customWidth="1"/>
    <col min="8963" max="8963" width="14.5703125" style="1" customWidth="1"/>
    <col min="8964" max="8964" width="16.140625" style="1" customWidth="1"/>
    <col min="8965" max="8965" width="14.140625" style="1" customWidth="1"/>
    <col min="8966" max="8966" width="14.42578125" style="1" customWidth="1"/>
    <col min="8967" max="8967" width="16.28515625" style="1" customWidth="1"/>
    <col min="8968" max="8968" width="15.5703125" style="1" customWidth="1"/>
    <col min="8969" max="8969" width="19.5703125" style="1" customWidth="1"/>
    <col min="8970" max="8970" width="13.5703125" style="1" customWidth="1"/>
    <col min="8971" max="8971" width="9.28515625" style="1" customWidth="1"/>
    <col min="8972" max="9217" width="10.28515625" style="1"/>
    <col min="9218" max="9218" width="23.28515625" style="1" customWidth="1"/>
    <col min="9219" max="9219" width="14.5703125" style="1" customWidth="1"/>
    <col min="9220" max="9220" width="16.140625" style="1" customWidth="1"/>
    <col min="9221" max="9221" width="14.140625" style="1" customWidth="1"/>
    <col min="9222" max="9222" width="14.42578125" style="1" customWidth="1"/>
    <col min="9223" max="9223" width="16.28515625" style="1" customWidth="1"/>
    <col min="9224" max="9224" width="15.5703125" style="1" customWidth="1"/>
    <col min="9225" max="9225" width="19.5703125" style="1" customWidth="1"/>
    <col min="9226" max="9226" width="13.5703125" style="1" customWidth="1"/>
    <col min="9227" max="9227" width="9.28515625" style="1" customWidth="1"/>
    <col min="9228" max="9473" width="10.28515625" style="1"/>
    <col min="9474" max="9474" width="23.28515625" style="1" customWidth="1"/>
    <col min="9475" max="9475" width="14.5703125" style="1" customWidth="1"/>
    <col min="9476" max="9476" width="16.140625" style="1" customWidth="1"/>
    <col min="9477" max="9477" width="14.140625" style="1" customWidth="1"/>
    <col min="9478" max="9478" width="14.42578125" style="1" customWidth="1"/>
    <col min="9479" max="9479" width="16.28515625" style="1" customWidth="1"/>
    <col min="9480" max="9480" width="15.5703125" style="1" customWidth="1"/>
    <col min="9481" max="9481" width="19.5703125" style="1" customWidth="1"/>
    <col min="9482" max="9482" width="13.5703125" style="1" customWidth="1"/>
    <col min="9483" max="9483" width="9.28515625" style="1" customWidth="1"/>
    <col min="9484" max="9729" width="10.28515625" style="1"/>
    <col min="9730" max="9730" width="23.28515625" style="1" customWidth="1"/>
    <col min="9731" max="9731" width="14.5703125" style="1" customWidth="1"/>
    <col min="9732" max="9732" width="16.140625" style="1" customWidth="1"/>
    <col min="9733" max="9733" width="14.140625" style="1" customWidth="1"/>
    <col min="9734" max="9734" width="14.42578125" style="1" customWidth="1"/>
    <col min="9735" max="9735" width="16.28515625" style="1" customWidth="1"/>
    <col min="9736" max="9736" width="15.5703125" style="1" customWidth="1"/>
    <col min="9737" max="9737" width="19.5703125" style="1" customWidth="1"/>
    <col min="9738" max="9738" width="13.5703125" style="1" customWidth="1"/>
    <col min="9739" max="9739" width="9.28515625" style="1" customWidth="1"/>
    <col min="9740" max="9985" width="10.28515625" style="1"/>
    <col min="9986" max="9986" width="23.28515625" style="1" customWidth="1"/>
    <col min="9987" max="9987" width="14.5703125" style="1" customWidth="1"/>
    <col min="9988" max="9988" width="16.140625" style="1" customWidth="1"/>
    <col min="9989" max="9989" width="14.140625" style="1" customWidth="1"/>
    <col min="9990" max="9990" width="14.42578125" style="1" customWidth="1"/>
    <col min="9991" max="9991" width="16.28515625" style="1" customWidth="1"/>
    <col min="9992" max="9992" width="15.5703125" style="1" customWidth="1"/>
    <col min="9993" max="9993" width="19.5703125" style="1" customWidth="1"/>
    <col min="9994" max="9994" width="13.5703125" style="1" customWidth="1"/>
    <col min="9995" max="9995" width="9.28515625" style="1" customWidth="1"/>
    <col min="9996" max="10241" width="10.28515625" style="1"/>
    <col min="10242" max="10242" width="23.28515625" style="1" customWidth="1"/>
    <col min="10243" max="10243" width="14.5703125" style="1" customWidth="1"/>
    <col min="10244" max="10244" width="16.140625" style="1" customWidth="1"/>
    <col min="10245" max="10245" width="14.140625" style="1" customWidth="1"/>
    <col min="10246" max="10246" width="14.42578125" style="1" customWidth="1"/>
    <col min="10247" max="10247" width="16.28515625" style="1" customWidth="1"/>
    <col min="10248" max="10248" width="15.5703125" style="1" customWidth="1"/>
    <col min="10249" max="10249" width="19.5703125" style="1" customWidth="1"/>
    <col min="10250" max="10250" width="13.5703125" style="1" customWidth="1"/>
    <col min="10251" max="10251" width="9.28515625" style="1" customWidth="1"/>
    <col min="10252" max="10497" width="10.28515625" style="1"/>
    <col min="10498" max="10498" width="23.28515625" style="1" customWidth="1"/>
    <col min="10499" max="10499" width="14.5703125" style="1" customWidth="1"/>
    <col min="10500" max="10500" width="16.140625" style="1" customWidth="1"/>
    <col min="10501" max="10501" width="14.140625" style="1" customWidth="1"/>
    <col min="10502" max="10502" width="14.42578125" style="1" customWidth="1"/>
    <col min="10503" max="10503" width="16.28515625" style="1" customWidth="1"/>
    <col min="10504" max="10504" width="15.5703125" style="1" customWidth="1"/>
    <col min="10505" max="10505" width="19.5703125" style="1" customWidth="1"/>
    <col min="10506" max="10506" width="13.5703125" style="1" customWidth="1"/>
    <col min="10507" max="10507" width="9.28515625" style="1" customWidth="1"/>
    <col min="10508" max="10753" width="10.28515625" style="1"/>
    <col min="10754" max="10754" width="23.28515625" style="1" customWidth="1"/>
    <col min="10755" max="10755" width="14.5703125" style="1" customWidth="1"/>
    <col min="10756" max="10756" width="16.140625" style="1" customWidth="1"/>
    <col min="10757" max="10757" width="14.140625" style="1" customWidth="1"/>
    <col min="10758" max="10758" width="14.42578125" style="1" customWidth="1"/>
    <col min="10759" max="10759" width="16.28515625" style="1" customWidth="1"/>
    <col min="10760" max="10760" width="15.5703125" style="1" customWidth="1"/>
    <col min="10761" max="10761" width="19.5703125" style="1" customWidth="1"/>
    <col min="10762" max="10762" width="13.5703125" style="1" customWidth="1"/>
    <col min="10763" max="10763" width="9.28515625" style="1" customWidth="1"/>
    <col min="10764" max="11009" width="10.28515625" style="1"/>
    <col min="11010" max="11010" width="23.28515625" style="1" customWidth="1"/>
    <col min="11011" max="11011" width="14.5703125" style="1" customWidth="1"/>
    <col min="11012" max="11012" width="16.140625" style="1" customWidth="1"/>
    <col min="11013" max="11013" width="14.140625" style="1" customWidth="1"/>
    <col min="11014" max="11014" width="14.42578125" style="1" customWidth="1"/>
    <col min="11015" max="11015" width="16.28515625" style="1" customWidth="1"/>
    <col min="11016" max="11016" width="15.5703125" style="1" customWidth="1"/>
    <col min="11017" max="11017" width="19.5703125" style="1" customWidth="1"/>
    <col min="11018" max="11018" width="13.5703125" style="1" customWidth="1"/>
    <col min="11019" max="11019" width="9.28515625" style="1" customWidth="1"/>
    <col min="11020" max="11265" width="10.28515625" style="1"/>
    <col min="11266" max="11266" width="23.28515625" style="1" customWidth="1"/>
    <col min="11267" max="11267" width="14.5703125" style="1" customWidth="1"/>
    <col min="11268" max="11268" width="16.140625" style="1" customWidth="1"/>
    <col min="11269" max="11269" width="14.140625" style="1" customWidth="1"/>
    <col min="11270" max="11270" width="14.42578125" style="1" customWidth="1"/>
    <col min="11271" max="11271" width="16.28515625" style="1" customWidth="1"/>
    <col min="11272" max="11272" width="15.5703125" style="1" customWidth="1"/>
    <col min="11273" max="11273" width="19.5703125" style="1" customWidth="1"/>
    <col min="11274" max="11274" width="13.5703125" style="1" customWidth="1"/>
    <col min="11275" max="11275" width="9.28515625" style="1" customWidth="1"/>
    <col min="11276" max="11521" width="10.28515625" style="1"/>
    <col min="11522" max="11522" width="23.28515625" style="1" customWidth="1"/>
    <col min="11523" max="11523" width="14.5703125" style="1" customWidth="1"/>
    <col min="11524" max="11524" width="16.140625" style="1" customWidth="1"/>
    <col min="11525" max="11525" width="14.140625" style="1" customWidth="1"/>
    <col min="11526" max="11526" width="14.42578125" style="1" customWidth="1"/>
    <col min="11527" max="11527" width="16.28515625" style="1" customWidth="1"/>
    <col min="11528" max="11528" width="15.5703125" style="1" customWidth="1"/>
    <col min="11529" max="11529" width="19.5703125" style="1" customWidth="1"/>
    <col min="11530" max="11530" width="13.5703125" style="1" customWidth="1"/>
    <col min="11531" max="11531" width="9.28515625" style="1" customWidth="1"/>
    <col min="11532" max="11777" width="10.28515625" style="1"/>
    <col min="11778" max="11778" width="23.28515625" style="1" customWidth="1"/>
    <col min="11779" max="11779" width="14.5703125" style="1" customWidth="1"/>
    <col min="11780" max="11780" width="16.140625" style="1" customWidth="1"/>
    <col min="11781" max="11781" width="14.140625" style="1" customWidth="1"/>
    <col min="11782" max="11782" width="14.42578125" style="1" customWidth="1"/>
    <col min="11783" max="11783" width="16.28515625" style="1" customWidth="1"/>
    <col min="11784" max="11784" width="15.5703125" style="1" customWidth="1"/>
    <col min="11785" max="11785" width="19.5703125" style="1" customWidth="1"/>
    <col min="11786" max="11786" width="13.5703125" style="1" customWidth="1"/>
    <col min="11787" max="11787" width="9.28515625" style="1" customWidth="1"/>
    <col min="11788" max="12033" width="10.28515625" style="1"/>
    <col min="12034" max="12034" width="23.28515625" style="1" customWidth="1"/>
    <col min="12035" max="12035" width="14.5703125" style="1" customWidth="1"/>
    <col min="12036" max="12036" width="16.140625" style="1" customWidth="1"/>
    <col min="12037" max="12037" width="14.140625" style="1" customWidth="1"/>
    <col min="12038" max="12038" width="14.42578125" style="1" customWidth="1"/>
    <col min="12039" max="12039" width="16.28515625" style="1" customWidth="1"/>
    <col min="12040" max="12040" width="15.5703125" style="1" customWidth="1"/>
    <col min="12041" max="12041" width="19.5703125" style="1" customWidth="1"/>
    <col min="12042" max="12042" width="13.5703125" style="1" customWidth="1"/>
    <col min="12043" max="12043" width="9.28515625" style="1" customWidth="1"/>
    <col min="12044" max="12289" width="10.28515625" style="1"/>
    <col min="12290" max="12290" width="23.28515625" style="1" customWidth="1"/>
    <col min="12291" max="12291" width="14.5703125" style="1" customWidth="1"/>
    <col min="12292" max="12292" width="16.140625" style="1" customWidth="1"/>
    <col min="12293" max="12293" width="14.140625" style="1" customWidth="1"/>
    <col min="12294" max="12294" width="14.42578125" style="1" customWidth="1"/>
    <col min="12295" max="12295" width="16.28515625" style="1" customWidth="1"/>
    <col min="12296" max="12296" width="15.5703125" style="1" customWidth="1"/>
    <col min="12297" max="12297" width="19.5703125" style="1" customWidth="1"/>
    <col min="12298" max="12298" width="13.5703125" style="1" customWidth="1"/>
    <col min="12299" max="12299" width="9.28515625" style="1" customWidth="1"/>
    <col min="12300" max="12545" width="10.28515625" style="1"/>
    <col min="12546" max="12546" width="23.28515625" style="1" customWidth="1"/>
    <col min="12547" max="12547" width="14.5703125" style="1" customWidth="1"/>
    <col min="12548" max="12548" width="16.140625" style="1" customWidth="1"/>
    <col min="12549" max="12549" width="14.140625" style="1" customWidth="1"/>
    <col min="12550" max="12550" width="14.42578125" style="1" customWidth="1"/>
    <col min="12551" max="12551" width="16.28515625" style="1" customWidth="1"/>
    <col min="12552" max="12552" width="15.5703125" style="1" customWidth="1"/>
    <col min="12553" max="12553" width="19.5703125" style="1" customWidth="1"/>
    <col min="12554" max="12554" width="13.5703125" style="1" customWidth="1"/>
    <col min="12555" max="12555" width="9.28515625" style="1" customWidth="1"/>
    <col min="12556" max="12801" width="10.28515625" style="1"/>
    <col min="12802" max="12802" width="23.28515625" style="1" customWidth="1"/>
    <col min="12803" max="12803" width="14.5703125" style="1" customWidth="1"/>
    <col min="12804" max="12804" width="16.140625" style="1" customWidth="1"/>
    <col min="12805" max="12805" width="14.140625" style="1" customWidth="1"/>
    <col min="12806" max="12806" width="14.42578125" style="1" customWidth="1"/>
    <col min="12807" max="12807" width="16.28515625" style="1" customWidth="1"/>
    <col min="12808" max="12808" width="15.5703125" style="1" customWidth="1"/>
    <col min="12809" max="12809" width="19.5703125" style="1" customWidth="1"/>
    <col min="12810" max="12810" width="13.5703125" style="1" customWidth="1"/>
    <col min="12811" max="12811" width="9.28515625" style="1" customWidth="1"/>
    <col min="12812" max="13057" width="10.28515625" style="1"/>
    <col min="13058" max="13058" width="23.28515625" style="1" customWidth="1"/>
    <col min="13059" max="13059" width="14.5703125" style="1" customWidth="1"/>
    <col min="13060" max="13060" width="16.140625" style="1" customWidth="1"/>
    <col min="13061" max="13061" width="14.140625" style="1" customWidth="1"/>
    <col min="13062" max="13062" width="14.42578125" style="1" customWidth="1"/>
    <col min="13063" max="13063" width="16.28515625" style="1" customWidth="1"/>
    <col min="13064" max="13064" width="15.5703125" style="1" customWidth="1"/>
    <col min="13065" max="13065" width="19.5703125" style="1" customWidth="1"/>
    <col min="13066" max="13066" width="13.5703125" style="1" customWidth="1"/>
    <col min="13067" max="13067" width="9.28515625" style="1" customWidth="1"/>
    <col min="13068" max="13313" width="10.28515625" style="1"/>
    <col min="13314" max="13314" width="23.28515625" style="1" customWidth="1"/>
    <col min="13315" max="13315" width="14.5703125" style="1" customWidth="1"/>
    <col min="13316" max="13316" width="16.140625" style="1" customWidth="1"/>
    <col min="13317" max="13317" width="14.140625" style="1" customWidth="1"/>
    <col min="13318" max="13318" width="14.42578125" style="1" customWidth="1"/>
    <col min="13319" max="13319" width="16.28515625" style="1" customWidth="1"/>
    <col min="13320" max="13320" width="15.5703125" style="1" customWidth="1"/>
    <col min="13321" max="13321" width="19.5703125" style="1" customWidth="1"/>
    <col min="13322" max="13322" width="13.5703125" style="1" customWidth="1"/>
    <col min="13323" max="13323" width="9.28515625" style="1" customWidth="1"/>
    <col min="13324" max="13569" width="10.28515625" style="1"/>
    <col min="13570" max="13570" width="23.28515625" style="1" customWidth="1"/>
    <col min="13571" max="13571" width="14.5703125" style="1" customWidth="1"/>
    <col min="13572" max="13572" width="16.140625" style="1" customWidth="1"/>
    <col min="13573" max="13573" width="14.140625" style="1" customWidth="1"/>
    <col min="13574" max="13574" width="14.42578125" style="1" customWidth="1"/>
    <col min="13575" max="13575" width="16.28515625" style="1" customWidth="1"/>
    <col min="13576" max="13576" width="15.5703125" style="1" customWidth="1"/>
    <col min="13577" max="13577" width="19.5703125" style="1" customWidth="1"/>
    <col min="13578" max="13578" width="13.5703125" style="1" customWidth="1"/>
    <col min="13579" max="13579" width="9.28515625" style="1" customWidth="1"/>
    <col min="13580" max="13825" width="10.28515625" style="1"/>
    <col min="13826" max="13826" width="23.28515625" style="1" customWidth="1"/>
    <col min="13827" max="13827" width="14.5703125" style="1" customWidth="1"/>
    <col min="13828" max="13828" width="16.140625" style="1" customWidth="1"/>
    <col min="13829" max="13829" width="14.140625" style="1" customWidth="1"/>
    <col min="13830" max="13830" width="14.42578125" style="1" customWidth="1"/>
    <col min="13831" max="13831" width="16.28515625" style="1" customWidth="1"/>
    <col min="13832" max="13832" width="15.5703125" style="1" customWidth="1"/>
    <col min="13833" max="13833" width="19.5703125" style="1" customWidth="1"/>
    <col min="13834" max="13834" width="13.5703125" style="1" customWidth="1"/>
    <col min="13835" max="13835" width="9.28515625" style="1" customWidth="1"/>
    <col min="13836" max="14081" width="10.28515625" style="1"/>
    <col min="14082" max="14082" width="23.28515625" style="1" customWidth="1"/>
    <col min="14083" max="14083" width="14.5703125" style="1" customWidth="1"/>
    <col min="14084" max="14084" width="16.140625" style="1" customWidth="1"/>
    <col min="14085" max="14085" width="14.140625" style="1" customWidth="1"/>
    <col min="14086" max="14086" width="14.42578125" style="1" customWidth="1"/>
    <col min="14087" max="14087" width="16.28515625" style="1" customWidth="1"/>
    <col min="14088" max="14088" width="15.5703125" style="1" customWidth="1"/>
    <col min="14089" max="14089" width="19.5703125" style="1" customWidth="1"/>
    <col min="14090" max="14090" width="13.5703125" style="1" customWidth="1"/>
    <col min="14091" max="14091" width="9.28515625" style="1" customWidth="1"/>
    <col min="14092" max="14337" width="10.28515625" style="1"/>
    <col min="14338" max="14338" width="23.28515625" style="1" customWidth="1"/>
    <col min="14339" max="14339" width="14.5703125" style="1" customWidth="1"/>
    <col min="14340" max="14340" width="16.140625" style="1" customWidth="1"/>
    <col min="14341" max="14341" width="14.140625" style="1" customWidth="1"/>
    <col min="14342" max="14342" width="14.42578125" style="1" customWidth="1"/>
    <col min="14343" max="14343" width="16.28515625" style="1" customWidth="1"/>
    <col min="14344" max="14344" width="15.5703125" style="1" customWidth="1"/>
    <col min="14345" max="14345" width="19.5703125" style="1" customWidth="1"/>
    <col min="14346" max="14346" width="13.5703125" style="1" customWidth="1"/>
    <col min="14347" max="14347" width="9.28515625" style="1" customWidth="1"/>
    <col min="14348" max="14593" width="10.28515625" style="1"/>
    <col min="14594" max="14594" width="23.28515625" style="1" customWidth="1"/>
    <col min="14595" max="14595" width="14.5703125" style="1" customWidth="1"/>
    <col min="14596" max="14596" width="16.140625" style="1" customWidth="1"/>
    <col min="14597" max="14597" width="14.140625" style="1" customWidth="1"/>
    <col min="14598" max="14598" width="14.42578125" style="1" customWidth="1"/>
    <col min="14599" max="14599" width="16.28515625" style="1" customWidth="1"/>
    <col min="14600" max="14600" width="15.5703125" style="1" customWidth="1"/>
    <col min="14601" max="14601" width="19.5703125" style="1" customWidth="1"/>
    <col min="14602" max="14602" width="13.5703125" style="1" customWidth="1"/>
    <col min="14603" max="14603" width="9.28515625" style="1" customWidth="1"/>
    <col min="14604" max="14849" width="10.28515625" style="1"/>
    <col min="14850" max="14850" width="23.28515625" style="1" customWidth="1"/>
    <col min="14851" max="14851" width="14.5703125" style="1" customWidth="1"/>
    <col min="14852" max="14852" width="16.140625" style="1" customWidth="1"/>
    <col min="14853" max="14853" width="14.140625" style="1" customWidth="1"/>
    <col min="14854" max="14854" width="14.42578125" style="1" customWidth="1"/>
    <col min="14855" max="14855" width="16.28515625" style="1" customWidth="1"/>
    <col min="14856" max="14856" width="15.5703125" style="1" customWidth="1"/>
    <col min="14857" max="14857" width="19.5703125" style="1" customWidth="1"/>
    <col min="14858" max="14858" width="13.5703125" style="1" customWidth="1"/>
    <col min="14859" max="14859" width="9.28515625" style="1" customWidth="1"/>
    <col min="14860" max="15105" width="10.28515625" style="1"/>
    <col min="15106" max="15106" width="23.28515625" style="1" customWidth="1"/>
    <col min="15107" max="15107" width="14.5703125" style="1" customWidth="1"/>
    <col min="15108" max="15108" width="16.140625" style="1" customWidth="1"/>
    <col min="15109" max="15109" width="14.140625" style="1" customWidth="1"/>
    <col min="15110" max="15110" width="14.42578125" style="1" customWidth="1"/>
    <col min="15111" max="15111" width="16.28515625" style="1" customWidth="1"/>
    <col min="15112" max="15112" width="15.5703125" style="1" customWidth="1"/>
    <col min="15113" max="15113" width="19.5703125" style="1" customWidth="1"/>
    <col min="15114" max="15114" width="13.5703125" style="1" customWidth="1"/>
    <col min="15115" max="15115" width="9.28515625" style="1" customWidth="1"/>
    <col min="15116" max="15361" width="10.28515625" style="1"/>
    <col min="15362" max="15362" width="23.28515625" style="1" customWidth="1"/>
    <col min="15363" max="15363" width="14.5703125" style="1" customWidth="1"/>
    <col min="15364" max="15364" width="16.140625" style="1" customWidth="1"/>
    <col min="15365" max="15365" width="14.140625" style="1" customWidth="1"/>
    <col min="15366" max="15366" width="14.42578125" style="1" customWidth="1"/>
    <col min="15367" max="15367" width="16.28515625" style="1" customWidth="1"/>
    <col min="15368" max="15368" width="15.5703125" style="1" customWidth="1"/>
    <col min="15369" max="15369" width="19.5703125" style="1" customWidth="1"/>
    <col min="15370" max="15370" width="13.5703125" style="1" customWidth="1"/>
    <col min="15371" max="15371" width="9.28515625" style="1" customWidth="1"/>
    <col min="15372" max="15617" width="10.28515625" style="1"/>
    <col min="15618" max="15618" width="23.28515625" style="1" customWidth="1"/>
    <col min="15619" max="15619" width="14.5703125" style="1" customWidth="1"/>
    <col min="15620" max="15620" width="16.140625" style="1" customWidth="1"/>
    <col min="15621" max="15621" width="14.140625" style="1" customWidth="1"/>
    <col min="15622" max="15622" width="14.42578125" style="1" customWidth="1"/>
    <col min="15623" max="15623" width="16.28515625" style="1" customWidth="1"/>
    <col min="15624" max="15624" width="15.5703125" style="1" customWidth="1"/>
    <col min="15625" max="15625" width="19.5703125" style="1" customWidth="1"/>
    <col min="15626" max="15626" width="13.5703125" style="1" customWidth="1"/>
    <col min="15627" max="15627" width="9.28515625" style="1" customWidth="1"/>
    <col min="15628" max="15873" width="10.28515625" style="1"/>
    <col min="15874" max="15874" width="23.28515625" style="1" customWidth="1"/>
    <col min="15875" max="15875" width="14.5703125" style="1" customWidth="1"/>
    <col min="15876" max="15876" width="16.140625" style="1" customWidth="1"/>
    <col min="15877" max="15877" width="14.140625" style="1" customWidth="1"/>
    <col min="15878" max="15878" width="14.42578125" style="1" customWidth="1"/>
    <col min="15879" max="15879" width="16.28515625" style="1" customWidth="1"/>
    <col min="15880" max="15880" width="15.5703125" style="1" customWidth="1"/>
    <col min="15881" max="15881" width="19.5703125" style="1" customWidth="1"/>
    <col min="15882" max="15882" width="13.5703125" style="1" customWidth="1"/>
    <col min="15883" max="15883" width="9.28515625" style="1" customWidth="1"/>
    <col min="15884" max="16129" width="10.28515625" style="1"/>
    <col min="16130" max="16130" width="23.28515625" style="1" customWidth="1"/>
    <col min="16131" max="16131" width="14.5703125" style="1" customWidth="1"/>
    <col min="16132" max="16132" width="16.140625" style="1" customWidth="1"/>
    <col min="16133" max="16133" width="14.140625" style="1" customWidth="1"/>
    <col min="16134" max="16134" width="14.42578125" style="1" customWidth="1"/>
    <col min="16135" max="16135" width="16.28515625" style="1" customWidth="1"/>
    <col min="16136" max="16136" width="15.5703125" style="1" customWidth="1"/>
    <col min="16137" max="16137" width="19.5703125" style="1" customWidth="1"/>
    <col min="16138" max="16138" width="13.5703125" style="1" customWidth="1"/>
    <col min="16139" max="16139" width="9.28515625" style="1" customWidth="1"/>
    <col min="16140" max="16384" width="10.28515625" style="1"/>
  </cols>
  <sheetData>
    <row r="1" spans="2:15" x14ac:dyDescent="0.25">
      <c r="B1" s="10"/>
    </row>
    <row r="2" spans="2:15" ht="15.75" x14ac:dyDescent="0.25">
      <c r="B2" s="39" t="s">
        <v>27</v>
      </c>
      <c r="C2" s="40"/>
      <c r="D2" s="40"/>
      <c r="E2" s="40"/>
      <c r="F2" s="40"/>
      <c r="G2" s="40"/>
      <c r="H2" s="40"/>
      <c r="I2" s="41"/>
    </row>
    <row r="3" spans="2:15" ht="15.75" thickBot="1" x14ac:dyDescent="0.3">
      <c r="B3" s="17"/>
      <c r="C3" s="2"/>
      <c r="D3" s="2"/>
      <c r="E3" s="2"/>
      <c r="F3" s="2"/>
      <c r="G3" s="2"/>
    </row>
    <row r="4" spans="2:15" x14ac:dyDescent="0.25">
      <c r="B4" s="45" t="s">
        <v>38</v>
      </c>
      <c r="C4" s="47" t="s">
        <v>33</v>
      </c>
      <c r="D4" s="47"/>
      <c r="E4" s="47"/>
      <c r="F4" s="47" t="s">
        <v>35</v>
      </c>
      <c r="G4" s="47"/>
      <c r="H4" s="47"/>
      <c r="I4" s="48" t="s">
        <v>28</v>
      </c>
      <c r="J4" s="3"/>
      <c r="K4" s="3"/>
      <c r="L4" s="4"/>
      <c r="M4" s="2"/>
    </row>
    <row r="5" spans="2:15" ht="66" customHeight="1" x14ac:dyDescent="0.25">
      <c r="B5" s="46"/>
      <c r="C5" s="21" t="s">
        <v>1</v>
      </c>
      <c r="D5" s="21" t="s">
        <v>2</v>
      </c>
      <c r="E5" s="21" t="s">
        <v>3</v>
      </c>
      <c r="F5" s="21" t="s">
        <v>1</v>
      </c>
      <c r="G5" s="21" t="s">
        <v>2</v>
      </c>
      <c r="H5" s="21" t="s">
        <v>3</v>
      </c>
      <c r="I5" s="49"/>
      <c r="J5" s="4"/>
      <c r="K5" s="4"/>
      <c r="L5" s="4"/>
    </row>
    <row r="6" spans="2:15" x14ac:dyDescent="0.25">
      <c r="B6" s="42" t="s">
        <v>4</v>
      </c>
      <c r="C6" s="43"/>
      <c r="D6" s="43"/>
      <c r="E6" s="43"/>
      <c r="F6" s="43"/>
      <c r="G6" s="43"/>
      <c r="H6" s="43"/>
      <c r="I6" s="44"/>
      <c r="J6" s="4"/>
      <c r="K6" s="16"/>
      <c r="L6" s="16"/>
    </row>
    <row r="7" spans="2:15" ht="15.75" x14ac:dyDescent="0.3">
      <c r="B7" s="12" t="s">
        <v>9</v>
      </c>
      <c r="C7" s="33">
        <v>12299340.580000635</v>
      </c>
      <c r="D7" s="18">
        <f t="shared" ref="D7:D18" si="0">C7/C$19</f>
        <v>3.0267251951360156E-2</v>
      </c>
      <c r="E7" s="18">
        <f t="shared" ref="E7:E19" si="1">C7/C$34</f>
        <v>2.188063121805145E-2</v>
      </c>
      <c r="F7" s="33">
        <v>16716917.649999978</v>
      </c>
      <c r="G7" s="18">
        <f t="shared" ref="G7:G18" si="2">F7/F$19</f>
        <v>3.9382146236715779E-2</v>
      </c>
      <c r="H7" s="18">
        <f t="shared" ref="H7:H19" si="3">F7/F$34</f>
        <v>2.8057788590675845E-2</v>
      </c>
      <c r="I7" s="22">
        <f t="shared" ref="I7:I18" si="4">(F7-C7)/C7</f>
        <v>0.35917186301699394</v>
      </c>
      <c r="J7" s="4"/>
      <c r="K7" s="32"/>
      <c r="L7" s="35"/>
      <c r="M7" s="35"/>
      <c r="N7" s="36"/>
      <c r="O7" s="37"/>
    </row>
    <row r="8" spans="2:15" ht="15" customHeight="1" x14ac:dyDescent="0.3">
      <c r="B8" s="12" t="s">
        <v>31</v>
      </c>
      <c r="C8" s="33">
        <v>45280753.380000003</v>
      </c>
      <c r="D8" s="18">
        <f t="shared" si="0"/>
        <v>0.11143068705068676</v>
      </c>
      <c r="E8" s="18">
        <f t="shared" si="1"/>
        <v>8.0554844346237747E-2</v>
      </c>
      <c r="F8" s="33">
        <v>46981227</v>
      </c>
      <c r="G8" s="18">
        <f t="shared" si="2"/>
        <v>0.11067958763883379</v>
      </c>
      <c r="H8" s="18">
        <f t="shared" si="3"/>
        <v>7.8853611801847565E-2</v>
      </c>
      <c r="I8" s="22">
        <f t="shared" si="4"/>
        <v>3.7554004584011126E-2</v>
      </c>
      <c r="J8" s="4"/>
      <c r="K8" s="32"/>
      <c r="L8" s="35"/>
      <c r="M8" s="35"/>
      <c r="N8" s="36"/>
      <c r="O8" s="37"/>
    </row>
    <row r="9" spans="2:15" ht="15.75" x14ac:dyDescent="0.3">
      <c r="B9" s="12" t="s">
        <v>10</v>
      </c>
      <c r="C9" s="33">
        <v>11088075.970000001</v>
      </c>
      <c r="D9" s="18">
        <f t="shared" si="0"/>
        <v>2.7286470104383013E-2</v>
      </c>
      <c r="E9" s="18">
        <f t="shared" si="1"/>
        <v>1.9725781202596437E-2</v>
      </c>
      <c r="F9" s="33">
        <v>12467896.4</v>
      </c>
      <c r="G9" s="18">
        <f t="shared" si="2"/>
        <v>2.9372192264703948E-2</v>
      </c>
      <c r="H9" s="18">
        <f t="shared" si="3"/>
        <v>2.0926202346976862E-2</v>
      </c>
      <c r="I9" s="22">
        <f t="shared" si="4"/>
        <v>0.12444182685375302</v>
      </c>
      <c r="J9" s="4"/>
      <c r="K9" s="32"/>
      <c r="L9" s="35"/>
      <c r="M9" s="35"/>
      <c r="N9" s="36"/>
      <c r="O9" s="37"/>
    </row>
    <row r="10" spans="2:15" ht="15.75" x14ac:dyDescent="0.3">
      <c r="B10" s="12" t="s">
        <v>11</v>
      </c>
      <c r="C10" s="33">
        <v>43517545.32</v>
      </c>
      <c r="D10" s="18">
        <f t="shared" si="0"/>
        <v>0.10709163633105166</v>
      </c>
      <c r="E10" s="18">
        <f t="shared" si="1"/>
        <v>7.7418082251504858E-2</v>
      </c>
      <c r="F10" s="33">
        <v>43253323.469999999</v>
      </c>
      <c r="G10" s="18">
        <f t="shared" si="2"/>
        <v>0.10189729624704547</v>
      </c>
      <c r="H10" s="18">
        <f t="shared" si="3"/>
        <v>7.2596673093342626E-2</v>
      </c>
      <c r="I10" s="22">
        <f t="shared" si="4"/>
        <v>-6.0716165872198025E-3</v>
      </c>
      <c r="J10" s="4"/>
      <c r="K10" s="32"/>
      <c r="L10" s="35"/>
      <c r="M10" s="35"/>
      <c r="N10" s="36"/>
      <c r="O10" s="37"/>
    </row>
    <row r="11" spans="2:15" ht="15.75" x14ac:dyDescent="0.3">
      <c r="B11" s="12" t="s">
        <v>12</v>
      </c>
      <c r="C11" s="33">
        <v>48712479.68</v>
      </c>
      <c r="D11" s="18">
        <f t="shared" si="0"/>
        <v>0.1198757678153503</v>
      </c>
      <c r="E11" s="18">
        <f t="shared" si="1"/>
        <v>8.6659914542739636E-2</v>
      </c>
      <c r="F11" s="33">
        <v>53375714</v>
      </c>
      <c r="G11" s="18">
        <f t="shared" si="2"/>
        <v>0.12574388522139551</v>
      </c>
      <c r="H11" s="18">
        <f t="shared" si="3"/>
        <v>8.9586162392106955E-2</v>
      </c>
      <c r="I11" s="22">
        <f t="shared" si="4"/>
        <v>9.57297667996687E-2</v>
      </c>
      <c r="J11" s="4"/>
      <c r="K11" s="32"/>
      <c r="L11" s="35"/>
      <c r="M11" s="35"/>
      <c r="N11" s="36"/>
      <c r="O11" s="37"/>
    </row>
    <row r="12" spans="2:15" ht="15.75" x14ac:dyDescent="0.3">
      <c r="B12" s="12" t="s">
        <v>13</v>
      </c>
      <c r="C12" s="33">
        <v>28294715.780000005</v>
      </c>
      <c r="D12" s="18">
        <f t="shared" si="0"/>
        <v>6.9630016815530923E-2</v>
      </c>
      <c r="E12" s="18">
        <f t="shared" si="1"/>
        <v>5.0336539375814983E-2</v>
      </c>
      <c r="F12" s="33">
        <v>30141703.399999999</v>
      </c>
      <c r="G12" s="18">
        <f t="shared" si="2"/>
        <v>7.1008603139378082E-2</v>
      </c>
      <c r="H12" s="18">
        <f t="shared" si="3"/>
        <v>5.0590040548537156E-2</v>
      </c>
      <c r="I12" s="22">
        <f t="shared" si="4"/>
        <v>6.5276768791773077E-2</v>
      </c>
      <c r="J12" s="4"/>
      <c r="K12" s="32"/>
      <c r="L12" s="35"/>
      <c r="M12" s="35"/>
      <c r="N12" s="36"/>
      <c r="O12" s="37"/>
    </row>
    <row r="13" spans="2:15" ht="15.75" x14ac:dyDescent="0.3">
      <c r="B13" s="12" t="s">
        <v>14</v>
      </c>
      <c r="C13" s="33">
        <v>30043726.289999347</v>
      </c>
      <c r="D13" s="18">
        <f t="shared" si="0"/>
        <v>7.3934129009790073E-2</v>
      </c>
      <c r="E13" s="18">
        <f t="shared" si="1"/>
        <v>5.3448043908669356E-2</v>
      </c>
      <c r="F13" s="33">
        <v>29662865.789999597</v>
      </c>
      <c r="G13" s="18">
        <f t="shared" si="2"/>
        <v>6.988054513397926E-2</v>
      </c>
      <c r="H13" s="18">
        <f t="shared" si="3"/>
        <v>4.9786356238310514E-2</v>
      </c>
      <c r="I13" s="22">
        <f t="shared" si="4"/>
        <v>-1.2676872912616283E-2</v>
      </c>
      <c r="J13" s="4"/>
      <c r="K13" s="32"/>
      <c r="L13" s="35"/>
      <c r="M13" s="35"/>
      <c r="N13" s="36"/>
      <c r="O13" s="37"/>
    </row>
    <row r="14" spans="2:15" ht="15.75" x14ac:dyDescent="0.3">
      <c r="B14" s="12" t="s">
        <v>32</v>
      </c>
      <c r="C14" s="33">
        <v>64518253.640000001</v>
      </c>
      <c r="D14" s="18">
        <f t="shared" si="0"/>
        <v>0.1587719459983877</v>
      </c>
      <c r="E14" s="18">
        <f t="shared" si="1"/>
        <v>0.11477852048629689</v>
      </c>
      <c r="F14" s="33">
        <v>60322234.094999999</v>
      </c>
      <c r="G14" s="18">
        <f t="shared" si="2"/>
        <v>0.14210867662285193</v>
      </c>
      <c r="H14" s="18">
        <f t="shared" si="3"/>
        <v>0.10124524909379874</v>
      </c>
      <c r="I14" s="22">
        <f t="shared" si="4"/>
        <v>-6.5036161214359886E-2</v>
      </c>
      <c r="J14" s="4"/>
      <c r="K14" s="32"/>
      <c r="L14" s="35"/>
      <c r="M14" s="35"/>
      <c r="N14" s="36"/>
      <c r="O14" s="37"/>
    </row>
    <row r="15" spans="2:15" ht="15.75" x14ac:dyDescent="0.3">
      <c r="B15" s="12" t="s">
        <v>26</v>
      </c>
      <c r="C15" s="33">
        <v>33375148.929999996</v>
      </c>
      <c r="D15" s="18">
        <f t="shared" si="0"/>
        <v>8.2132374090125901E-2</v>
      </c>
      <c r="E15" s="18">
        <f t="shared" si="1"/>
        <v>5.9374673043230471E-2</v>
      </c>
      <c r="F15" s="33">
        <v>35856122.090000004</v>
      </c>
      <c r="G15" s="18">
        <f t="shared" si="2"/>
        <v>8.4470778237632646E-2</v>
      </c>
      <c r="H15" s="18">
        <f t="shared" si="3"/>
        <v>6.0181159849326864E-2</v>
      </c>
      <c r="I15" s="22">
        <f t="shared" si="4"/>
        <v>7.4335942746009132E-2</v>
      </c>
      <c r="J15" s="4"/>
      <c r="K15" s="32"/>
      <c r="L15" s="35"/>
      <c r="M15" s="35"/>
      <c r="N15" s="36"/>
      <c r="O15" s="37"/>
    </row>
    <row r="16" spans="2:15" ht="15.75" x14ac:dyDescent="0.3">
      <c r="B16" s="12" t="s">
        <v>15</v>
      </c>
      <c r="C16" s="33">
        <v>49598451.485000007</v>
      </c>
      <c r="D16" s="18">
        <f t="shared" si="0"/>
        <v>0.1220560417633163</v>
      </c>
      <c r="E16" s="18">
        <f t="shared" si="1"/>
        <v>8.8236065898879709E-2</v>
      </c>
      <c r="F16" s="33">
        <v>53195655</v>
      </c>
      <c r="G16" s="18">
        <f t="shared" si="2"/>
        <v>0.12531969758000716</v>
      </c>
      <c r="H16" s="18">
        <f t="shared" si="3"/>
        <v>8.9283950138531104E-2</v>
      </c>
      <c r="I16" s="22">
        <f t="shared" si="4"/>
        <v>7.2526528697935064E-2</v>
      </c>
      <c r="J16" s="4"/>
      <c r="K16" s="32"/>
      <c r="L16" s="35"/>
      <c r="M16" s="35"/>
      <c r="N16" s="36"/>
      <c r="O16" s="37"/>
    </row>
    <row r="17" spans="2:15" ht="15.75" x14ac:dyDescent="0.3">
      <c r="B17" s="12" t="s">
        <v>16</v>
      </c>
      <c r="C17" s="33">
        <v>22317209.010000002</v>
      </c>
      <c r="D17" s="18">
        <f t="shared" si="0"/>
        <v>5.4920065312704762E-2</v>
      </c>
      <c r="E17" s="18">
        <f t="shared" si="1"/>
        <v>3.9702504129205916E-2</v>
      </c>
      <c r="F17" s="33">
        <v>23264165.760000002</v>
      </c>
      <c r="G17" s="18">
        <f t="shared" si="2"/>
        <v>5.4806322386562537E-2</v>
      </c>
      <c r="H17" s="18">
        <f t="shared" si="3"/>
        <v>3.9046734469767551E-2</v>
      </c>
      <c r="I17" s="22">
        <f t="shared" si="4"/>
        <v>4.2431683530663851E-2</v>
      </c>
      <c r="J17" s="4"/>
      <c r="K17" s="32"/>
      <c r="L17" s="35"/>
      <c r="M17" s="35"/>
      <c r="N17" s="36"/>
      <c r="O17" s="37"/>
    </row>
    <row r="18" spans="2:15" ht="15.75" x14ac:dyDescent="0.3">
      <c r="B18" s="12" t="s">
        <v>17</v>
      </c>
      <c r="C18" s="33">
        <v>17312318.140000001</v>
      </c>
      <c r="D18" s="18">
        <f t="shared" si="0"/>
        <v>4.2603608835544239E-2</v>
      </c>
      <c r="E18" s="18">
        <f t="shared" si="1"/>
        <v>3.0798760818679827E-2</v>
      </c>
      <c r="F18" s="33">
        <v>19241774.539999999</v>
      </c>
      <c r="G18" s="18">
        <f t="shared" si="2"/>
        <v>4.5330269290893795E-2</v>
      </c>
      <c r="H18" s="18">
        <f t="shared" si="3"/>
        <v>3.229552561400395E-2</v>
      </c>
      <c r="I18" s="22">
        <f t="shared" si="4"/>
        <v>0.1114499158574265</v>
      </c>
      <c r="J18" s="4"/>
      <c r="K18" s="32"/>
      <c r="L18" s="35"/>
      <c r="M18" s="35"/>
      <c r="N18" s="36"/>
      <c r="O18" s="37"/>
    </row>
    <row r="19" spans="2:15" s="5" customFormat="1" ht="30" customHeight="1" x14ac:dyDescent="0.25">
      <c r="B19" s="23" t="s">
        <v>5</v>
      </c>
      <c r="C19" s="34">
        <f>SUM(C7:C18)+2</f>
        <v>406358020.20499998</v>
      </c>
      <c r="D19" s="24">
        <f>SUM(D7:D18)</f>
        <v>0.99999999507823178</v>
      </c>
      <c r="E19" s="25">
        <f t="shared" si="1"/>
        <v>0.72291436477992421</v>
      </c>
      <c r="F19" s="34">
        <f>SUM(F7:F18)</f>
        <v>424479599.19499964</v>
      </c>
      <c r="G19" s="24">
        <f>SUM(G7:G18)</f>
        <v>0.99999999999999989</v>
      </c>
      <c r="H19" s="25">
        <f t="shared" si="3"/>
        <v>0.71244945417722583</v>
      </c>
      <c r="I19" s="26">
        <f t="shared" ref="I19" si="5">(F19-C19)/C19</f>
        <v>4.4595106012322965E-2</v>
      </c>
      <c r="J19" s="6"/>
      <c r="K19" s="20"/>
      <c r="L19" s="6"/>
      <c r="M19" s="6"/>
      <c r="N19" s="6"/>
      <c r="O19" s="38"/>
    </row>
    <row r="20" spans="2:15" x14ac:dyDescent="0.25">
      <c r="B20" s="42" t="s">
        <v>7</v>
      </c>
      <c r="C20" s="43"/>
      <c r="D20" s="43"/>
      <c r="E20" s="43"/>
      <c r="F20" s="43"/>
      <c r="G20" s="43"/>
      <c r="H20" s="43"/>
      <c r="I20" s="44"/>
      <c r="J20" s="7"/>
      <c r="K20" s="7"/>
      <c r="L20" s="4"/>
    </row>
    <row r="21" spans="2:15" x14ac:dyDescent="0.25">
      <c r="B21" s="27" t="s">
        <v>18</v>
      </c>
      <c r="C21" s="33">
        <v>15356845.370000001</v>
      </c>
      <c r="D21" s="18">
        <f t="shared" ref="D21:D30" si="6">C21/C$33</f>
        <v>9.859752618470588E-2</v>
      </c>
      <c r="E21" s="18">
        <f t="shared" ref="E21:E30" si="7">C21/C$34</f>
        <v>2.7319958174017285E-2</v>
      </c>
      <c r="F21" s="33">
        <v>9501717.8300000001</v>
      </c>
      <c r="G21" s="18">
        <f t="shared" ref="G21:G32" si="8">F21/F$33</f>
        <v>5.546067721956964E-2</v>
      </c>
      <c r="H21" s="18">
        <f t="shared" ref="H21:H32" si="9">F21/F$34</f>
        <v>1.5947748006187947E-2</v>
      </c>
      <c r="I21" s="22">
        <f t="shared" ref="I21:I30" si="10">(F21-C21)/C21</f>
        <v>-0.381271504591571</v>
      </c>
      <c r="K21" s="16"/>
      <c r="L21" s="16"/>
    </row>
    <row r="22" spans="2:15" x14ac:dyDescent="0.25">
      <c r="B22" s="27" t="s">
        <v>30</v>
      </c>
      <c r="C22" s="33">
        <v>14004945.76</v>
      </c>
      <c r="D22" s="18">
        <f t="shared" si="6"/>
        <v>8.9917751531477824E-2</v>
      </c>
      <c r="E22" s="18">
        <f t="shared" si="7"/>
        <v>2.4914917300660474E-2</v>
      </c>
      <c r="F22" s="33">
        <v>15162815.419999998</v>
      </c>
      <c r="G22" s="18">
        <f t="shared" si="8"/>
        <v>8.8503997571198464E-2</v>
      </c>
      <c r="H22" s="18">
        <f t="shared" si="9"/>
        <v>2.5449372809095597E-2</v>
      </c>
      <c r="I22" s="22">
        <f t="shared" si="10"/>
        <v>8.2675768963492102E-2</v>
      </c>
      <c r="K22" s="16"/>
      <c r="L22" s="16"/>
    </row>
    <row r="23" spans="2:15" x14ac:dyDescent="0.25">
      <c r="B23" s="27" t="s">
        <v>19</v>
      </c>
      <c r="C23" s="33">
        <v>19076537.479999997</v>
      </c>
      <c r="D23" s="18">
        <f t="shared" si="6"/>
        <v>0.12247954305590711</v>
      </c>
      <c r="E23" s="18">
        <f t="shared" si="7"/>
        <v>3.3937321989110647E-2</v>
      </c>
      <c r="F23" s="33">
        <v>23296825.649999999</v>
      </c>
      <c r="G23" s="18">
        <f t="shared" si="8"/>
        <v>0.13598148784589204</v>
      </c>
      <c r="H23" s="18">
        <f t="shared" si="9"/>
        <v>3.9101551051879187E-2</v>
      </c>
      <c r="I23" s="22">
        <f t="shared" si="10"/>
        <v>0.22122925475467378</v>
      </c>
      <c r="K23" s="16"/>
      <c r="L23" s="16"/>
    </row>
    <row r="24" spans="2:15" x14ac:dyDescent="0.25">
      <c r="B24" s="27" t="s">
        <v>20</v>
      </c>
      <c r="C24" s="33">
        <v>16700408.460000001</v>
      </c>
      <c r="D24" s="18">
        <f t="shared" si="6"/>
        <v>0.10722377680814882</v>
      </c>
      <c r="E24" s="18">
        <f t="shared" si="7"/>
        <v>2.9710168307581549E-2</v>
      </c>
      <c r="F24" s="33">
        <v>18749908</v>
      </c>
      <c r="G24" s="18">
        <f t="shared" si="8"/>
        <v>0.10944153616111189</v>
      </c>
      <c r="H24" s="18">
        <f t="shared" si="9"/>
        <v>3.1469973458810599E-2</v>
      </c>
      <c r="I24" s="22">
        <f t="shared" si="10"/>
        <v>0.12272152174654051</v>
      </c>
      <c r="K24" s="16"/>
      <c r="L24" s="16"/>
    </row>
    <row r="25" spans="2:15" x14ac:dyDescent="0.25">
      <c r="B25" s="27" t="s">
        <v>21</v>
      </c>
      <c r="C25" s="33">
        <v>13019080.92</v>
      </c>
      <c r="D25" s="18">
        <f t="shared" si="6"/>
        <v>8.3588076911821158E-2</v>
      </c>
      <c r="E25" s="18">
        <f t="shared" si="7"/>
        <v>2.3161055387936516E-2</v>
      </c>
      <c r="F25" s="33">
        <v>15262426.029999999</v>
      </c>
      <c r="G25" s="18">
        <f t="shared" si="8"/>
        <v>8.9085415793428976E-2</v>
      </c>
      <c r="H25" s="18">
        <f t="shared" si="9"/>
        <v>2.5616559936249287E-2</v>
      </c>
      <c r="I25" s="22">
        <f t="shared" si="10"/>
        <v>0.17231209513059847</v>
      </c>
      <c r="K25" s="16"/>
      <c r="L25" s="16"/>
    </row>
    <row r="26" spans="2:15" x14ac:dyDescent="0.25">
      <c r="B26" s="27" t="s">
        <v>22</v>
      </c>
      <c r="C26" s="33">
        <v>9710230.7400000002</v>
      </c>
      <c r="D26" s="18">
        <f t="shared" si="6"/>
        <v>6.2343841236885876E-2</v>
      </c>
      <c r="E26" s="18">
        <f t="shared" si="7"/>
        <v>1.727458285118208E-2</v>
      </c>
      <c r="F26" s="33">
        <v>9970714</v>
      </c>
      <c r="G26" s="18">
        <f t="shared" si="8"/>
        <v>5.8198165920766362E-2</v>
      </c>
      <c r="H26" s="18">
        <f t="shared" si="9"/>
        <v>1.673491437640074E-2</v>
      </c>
      <c r="I26" s="22">
        <f t="shared" si="10"/>
        <v>2.6825650901061881E-2</v>
      </c>
      <c r="K26" s="16"/>
      <c r="L26" s="16"/>
    </row>
    <row r="27" spans="2:15" x14ac:dyDescent="0.25">
      <c r="B27" s="27" t="s">
        <v>23</v>
      </c>
      <c r="C27" s="33">
        <v>6514274.79</v>
      </c>
      <c r="D27" s="18">
        <f t="shared" si="6"/>
        <v>4.1824434882708879E-2</v>
      </c>
      <c r="E27" s="18">
        <f t="shared" si="7"/>
        <v>1.1588950107196086E-2</v>
      </c>
      <c r="F27" s="33">
        <v>7727164.4699999997</v>
      </c>
      <c r="G27" s="18">
        <f t="shared" si="8"/>
        <v>4.5102767958454193E-2</v>
      </c>
      <c r="H27" s="18">
        <f t="shared" si="9"/>
        <v>1.2969325544571433E-2</v>
      </c>
      <c r="I27" s="22">
        <f t="shared" si="10"/>
        <v>0.18618951749807897</v>
      </c>
      <c r="K27" s="16"/>
      <c r="L27" s="16"/>
    </row>
    <row r="28" spans="2:15" x14ac:dyDescent="0.25">
      <c r="B28" s="27" t="s">
        <v>24</v>
      </c>
      <c r="C28" s="33">
        <v>14017231.1</v>
      </c>
      <c r="D28" s="18">
        <f t="shared" si="6"/>
        <v>8.9996628677346868E-2</v>
      </c>
      <c r="E28" s="18">
        <f t="shared" si="7"/>
        <v>2.4936773024727948E-2</v>
      </c>
      <c r="F28" s="33">
        <v>15445116.939999999</v>
      </c>
      <c r="G28" s="18">
        <f t="shared" si="8"/>
        <v>9.0151766296752589E-2</v>
      </c>
      <c r="H28" s="18">
        <f t="shared" si="9"/>
        <v>2.5923189605518385E-2</v>
      </c>
      <c r="I28" s="22">
        <f t="shared" si="10"/>
        <v>0.10186646919162229</v>
      </c>
      <c r="K28" s="16"/>
      <c r="L28" s="16"/>
    </row>
    <row r="29" spans="2:15" x14ac:dyDescent="0.25">
      <c r="B29" s="27" t="s">
        <v>29</v>
      </c>
      <c r="C29" s="33">
        <v>7544863.9000000004</v>
      </c>
      <c r="D29" s="18">
        <f t="shared" si="6"/>
        <v>4.8441258475749836E-2</v>
      </c>
      <c r="E29" s="18">
        <f t="shared" si="7"/>
        <v>1.3422376875613025E-2</v>
      </c>
      <c r="F29" s="33">
        <v>8959662.7000000011</v>
      </c>
      <c r="G29" s="18">
        <f t="shared" si="8"/>
        <v>5.2296749902635019E-2</v>
      </c>
      <c r="H29" s="18">
        <f t="shared" si="9"/>
        <v>1.5037958979259811E-2</v>
      </c>
      <c r="I29" s="22">
        <f t="shared" si="10"/>
        <v>0.18751813402492265</v>
      </c>
      <c r="J29" s="8" t="s">
        <v>0</v>
      </c>
      <c r="K29" s="16"/>
      <c r="L29" s="16"/>
    </row>
    <row r="30" spans="2:15" x14ac:dyDescent="0.25">
      <c r="B30" s="27" t="s">
        <v>36</v>
      </c>
      <c r="C30" s="33">
        <v>3346557.11</v>
      </c>
      <c r="D30" s="18">
        <f t="shared" si="6"/>
        <v>2.1486330319274331E-2</v>
      </c>
      <c r="E30" s="18">
        <f t="shared" si="7"/>
        <v>5.9535534850645019E-3</v>
      </c>
      <c r="F30" s="33">
        <v>5759151</v>
      </c>
      <c r="G30" s="18">
        <f t="shared" si="8"/>
        <v>3.3615649336722273E-2</v>
      </c>
      <c r="H30" s="18">
        <f t="shared" si="9"/>
        <v>9.6661983149614675E-3</v>
      </c>
      <c r="I30" s="22">
        <f t="shared" si="10"/>
        <v>0.72091818866345303</v>
      </c>
      <c r="K30" s="16"/>
      <c r="L30" s="16"/>
    </row>
    <row r="31" spans="2:15" ht="15" customHeight="1" x14ac:dyDescent="0.25">
      <c r="B31" s="27" t="s">
        <v>25</v>
      </c>
      <c r="C31" s="33">
        <v>9300476.9299999978</v>
      </c>
      <c r="D31" s="18">
        <f>C31/C$33</f>
        <v>5.9713046237173106E-2</v>
      </c>
      <c r="E31" s="18">
        <f>C31/C$34</f>
        <v>1.6545627347552865E-2</v>
      </c>
      <c r="F31" s="33">
        <v>9829667.5999999996</v>
      </c>
      <c r="G31" s="18">
        <f t="shared" si="8"/>
        <v>5.7374890697976216E-2</v>
      </c>
      <c r="H31" s="18">
        <f t="shared" si="9"/>
        <v>1.6498181136725069E-2</v>
      </c>
      <c r="I31" s="22">
        <f>(F31-C31)/C31</f>
        <v>5.6899304625230858E-2</v>
      </c>
      <c r="K31" s="16"/>
      <c r="L31" s="16"/>
    </row>
    <row r="32" spans="2:15" x14ac:dyDescent="0.25">
      <c r="B32" s="27" t="s">
        <v>37</v>
      </c>
      <c r="C32" s="33">
        <v>27161395.030000001</v>
      </c>
      <c r="D32" s="18">
        <f>C32/C$33</f>
        <v>0.17438779209922886</v>
      </c>
      <c r="E32" s="18">
        <f>C32/C$34</f>
        <v>4.832035214844134E-2</v>
      </c>
      <c r="F32" s="33">
        <v>31658339.309999999</v>
      </c>
      <c r="G32" s="18">
        <f t="shared" si="8"/>
        <v>0.18478689529549239</v>
      </c>
      <c r="H32" s="18">
        <f t="shared" si="9"/>
        <v>5.3135572603114654E-2</v>
      </c>
      <c r="I32" s="22">
        <f>(F32-C32)/C32</f>
        <v>0.16556381861215461</v>
      </c>
      <c r="K32" s="16"/>
      <c r="L32" s="16"/>
    </row>
    <row r="33" spans="2:12" s="5" customFormat="1" ht="30" x14ac:dyDescent="0.25">
      <c r="B33" s="23" t="s">
        <v>6</v>
      </c>
      <c r="C33" s="34">
        <f>SUM(C21:C32)-1</f>
        <v>155752846.58999997</v>
      </c>
      <c r="D33" s="24">
        <f>SUM(D21:D32)</f>
        <v>1.0000000064204286</v>
      </c>
      <c r="E33" s="25">
        <f t="shared" ref="E33" si="11">C33/C$34</f>
        <v>0.27708563522007579</v>
      </c>
      <c r="F33" s="34">
        <f>SUM(F21:F32)</f>
        <v>171323508.94999999</v>
      </c>
      <c r="G33" s="24">
        <f>SUM(G21:G32)</f>
        <v>1</v>
      </c>
      <c r="H33" s="25">
        <f t="shared" ref="H33" si="12">F33/F$34</f>
        <v>0.28755054582277417</v>
      </c>
      <c r="I33" s="26">
        <f t="shared" ref="I33" si="13">(F33-C33)/C33</f>
        <v>9.9970322860216163E-2</v>
      </c>
      <c r="K33" s="19"/>
    </row>
    <row r="34" spans="2:12" s="9" customFormat="1" ht="16.5" thickBot="1" x14ac:dyDescent="0.3">
      <c r="B34" s="28" t="s">
        <v>8</v>
      </c>
      <c r="C34" s="29">
        <f>C19+C33</f>
        <v>562110866.79499996</v>
      </c>
      <c r="D34" s="29"/>
      <c r="E34" s="30">
        <f>E19+E33</f>
        <v>1</v>
      </c>
      <c r="F34" s="29">
        <f>F19+F33</f>
        <v>595803108.14499962</v>
      </c>
      <c r="G34" s="29"/>
      <c r="H34" s="30">
        <f>H19+H33</f>
        <v>1</v>
      </c>
      <c r="I34" s="31">
        <f>(F34-C34)/C34</f>
        <v>5.9938783148070891E-2</v>
      </c>
    </row>
    <row r="36" spans="2:12" x14ac:dyDescent="0.25">
      <c r="B36" s="14" t="s">
        <v>39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</row>
    <row r="37" spans="2:12" ht="15" customHeight="1" x14ac:dyDescent="0.25"/>
    <row r="38" spans="2:12" x14ac:dyDescent="0.25">
      <c r="B38" s="15" t="s">
        <v>34</v>
      </c>
      <c r="F38" s="13"/>
      <c r="G38" s="4"/>
    </row>
  </sheetData>
  <sortState ref="B23:M33">
    <sortCondition ref="B23"/>
  </sortState>
  <mergeCells count="7">
    <mergeCell ref="B2:I2"/>
    <mergeCell ref="B20:I20"/>
    <mergeCell ref="B6:I6"/>
    <mergeCell ref="B4:B5"/>
    <mergeCell ref="C4:E4"/>
    <mergeCell ref="F4:H4"/>
    <mergeCell ref="I4:I5"/>
  </mergeCells>
  <pageMargins left="0.39370078740157483" right="0.39370078740157483" top="0.39370078740157483" bottom="0.39370078740157483" header="0.19685039370078741" footer="0.19685039370078741"/>
  <pageSetup paperSize="9" scale="78" orientation="landscape" r:id="rId1"/>
  <headerFooter>
    <oddHeader>&amp;LAgencija za osiguranje u BiH&amp;CStatistika tržišta osiguranja&amp;RGodišnje izvješće</oddHeader>
    <oddFooter>&amp;CU izvješće su uključeni podatci zaključno s 31.12.2015. godine.</oddFooter>
  </headerFooter>
  <ignoredErrors>
    <ignoredError sqref="E33 E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Tržišni udjeli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2020-02-27T10:56:27Z</dcterms:modified>
</cp:coreProperties>
</file>