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900" windowWidth="19185" windowHeight="5160" tabRatio="551"/>
  </bookViews>
  <sheets>
    <sheet name="BiH" sheetId="4" r:id="rId1"/>
    <sheet name="FBiH " sheetId="5" r:id="rId2"/>
    <sheet name="RS" sheetId="6" r:id="rId3"/>
  </sheets>
  <calcPr calcId="145621"/>
</workbook>
</file>

<file path=xl/calcChain.xml><?xml version="1.0" encoding="utf-8"?>
<calcChain xmlns="http://schemas.openxmlformats.org/spreadsheetml/2006/main">
  <c r="F29" i="4" l="1"/>
  <c r="F28" i="5" l="1"/>
  <c r="F24" i="6" l="1"/>
  <c r="F27" i="6"/>
  <c r="F28" i="6" l="1"/>
  <c r="E26" i="5"/>
  <c r="E27" i="5"/>
  <c r="E25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6" i="5"/>
  <c r="H25" i="6" l="1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6" i="5"/>
  <c r="D29" i="5"/>
  <c r="D28" i="5"/>
  <c r="D24" i="5"/>
  <c r="E26" i="4" l="1"/>
  <c r="E27" i="4"/>
  <c r="E25" i="4"/>
  <c r="D28" i="4"/>
  <c r="D24" i="4"/>
  <c r="H7" i="4" l="1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D27" i="6"/>
  <c r="D24" i="6"/>
  <c r="F24" i="5"/>
  <c r="F29" i="5" s="1"/>
  <c r="H6" i="4" l="1"/>
  <c r="F24" i="4"/>
  <c r="D28" i="6"/>
  <c r="D29" i="4"/>
  <c r="H7" i="6"/>
  <c r="H8" i="6"/>
  <c r="H10" i="6"/>
  <c r="H11" i="6"/>
  <c r="H12" i="6"/>
  <c r="H13" i="6"/>
  <c r="H14" i="6"/>
  <c r="H15" i="6"/>
  <c r="H16" i="6"/>
  <c r="H17" i="6"/>
  <c r="H18" i="6"/>
  <c r="H19" i="6"/>
  <c r="H21" i="6"/>
  <c r="H23" i="6"/>
  <c r="G25" i="6" l="1"/>
  <c r="G26" i="6"/>
  <c r="E7" i="4"/>
  <c r="E9" i="4"/>
  <c r="E11" i="4"/>
  <c r="E13" i="4"/>
  <c r="E15" i="4"/>
  <c r="E17" i="4"/>
  <c r="E19" i="4"/>
  <c r="E21" i="4"/>
  <c r="E23" i="4"/>
  <c r="E8" i="4"/>
  <c r="E10" i="4"/>
  <c r="E12" i="4"/>
  <c r="E14" i="4"/>
  <c r="E16" i="4"/>
  <c r="E18" i="4"/>
  <c r="E20" i="4"/>
  <c r="E22" i="4"/>
  <c r="E6" i="4"/>
  <c r="H26" i="6"/>
  <c r="G27" i="6" l="1"/>
  <c r="H28" i="5"/>
  <c r="H24" i="6" l="1"/>
  <c r="H6" i="6"/>
  <c r="E17" i="6" l="1"/>
  <c r="E21" i="6"/>
  <c r="E25" i="6"/>
  <c r="E23" i="6"/>
  <c r="E15" i="6"/>
  <c r="E7" i="6"/>
  <c r="H27" i="6"/>
  <c r="H24" i="5"/>
  <c r="E22" i="6"/>
  <c r="E20" i="6"/>
  <c r="E18" i="6"/>
  <c r="E16" i="6"/>
  <c r="E14" i="6"/>
  <c r="E12" i="6"/>
  <c r="E10" i="6"/>
  <c r="E8" i="6"/>
  <c r="E24" i="5" l="1"/>
  <c r="E11" i="6"/>
  <c r="E19" i="6"/>
  <c r="E9" i="6"/>
  <c r="E6" i="6"/>
  <c r="E26" i="6"/>
  <c r="E27" i="6" s="1"/>
  <c r="E13" i="6"/>
  <c r="H28" i="6"/>
  <c r="G7" i="6"/>
  <c r="I7" i="6" s="1"/>
  <c r="G9" i="6"/>
  <c r="G11" i="6"/>
  <c r="I11" i="6" s="1"/>
  <c r="G13" i="6"/>
  <c r="I13" i="6" s="1"/>
  <c r="G15" i="6"/>
  <c r="I15" i="6" s="1"/>
  <c r="G17" i="6"/>
  <c r="I17" i="6" s="1"/>
  <c r="G19" i="6"/>
  <c r="G21" i="6"/>
  <c r="I21" i="6" s="1"/>
  <c r="G23" i="6"/>
  <c r="I23" i="6" s="1"/>
  <c r="G6" i="6"/>
  <c r="G8" i="6"/>
  <c r="I8" i="6" s="1"/>
  <c r="G10" i="6"/>
  <c r="I10" i="6" s="1"/>
  <c r="G12" i="6"/>
  <c r="I12" i="6" s="1"/>
  <c r="G14" i="6"/>
  <c r="I14" i="6" s="1"/>
  <c r="G16" i="6"/>
  <c r="I16" i="6" s="1"/>
  <c r="G18" i="6"/>
  <c r="I18" i="6" s="1"/>
  <c r="G20" i="6"/>
  <c r="G22" i="6"/>
  <c r="H24" i="4"/>
  <c r="I19" i="6" l="1"/>
  <c r="G24" i="6"/>
  <c r="G28" i="6" s="1"/>
  <c r="E24" i="6"/>
  <c r="E28" i="6" s="1"/>
  <c r="E28" i="5"/>
  <c r="I26" i="6"/>
  <c r="I25" i="6"/>
  <c r="I27" i="6"/>
  <c r="I6" i="6"/>
  <c r="E24" i="4"/>
  <c r="E28" i="4"/>
  <c r="E29" i="5" l="1"/>
  <c r="E29" i="4"/>
  <c r="I24" i="6"/>
  <c r="I28" i="6"/>
  <c r="H25" i="5" l="1"/>
  <c r="H26" i="5"/>
  <c r="H26" i="4"/>
  <c r="H29" i="5"/>
  <c r="H25" i="4" l="1"/>
  <c r="F28" i="4"/>
  <c r="G26" i="4" s="1"/>
  <c r="I26" i="4" s="1"/>
  <c r="G6" i="5"/>
  <c r="G19" i="5"/>
  <c r="I19" i="5" s="1"/>
  <c r="G23" i="5"/>
  <c r="I23" i="5" s="1"/>
  <c r="G18" i="5"/>
  <c r="I18" i="5" s="1"/>
  <c r="G10" i="5"/>
  <c r="I10" i="5" s="1"/>
  <c r="G16" i="5"/>
  <c r="I16" i="5" s="1"/>
  <c r="G13" i="5"/>
  <c r="I13" i="5" s="1"/>
  <c r="G25" i="5"/>
  <c r="G26" i="5"/>
  <c r="I26" i="5" s="1"/>
  <c r="G27" i="5"/>
  <c r="G14" i="5"/>
  <c r="I14" i="5" s="1"/>
  <c r="G20" i="5"/>
  <c r="I20" i="5" s="1"/>
  <c r="G17" i="5"/>
  <c r="I17" i="5" s="1"/>
  <c r="G8" i="5"/>
  <c r="I8" i="5" s="1"/>
  <c r="G15" i="5"/>
  <c r="I15" i="5" s="1"/>
  <c r="G11" i="5"/>
  <c r="I11" i="5" s="1"/>
  <c r="G7" i="5"/>
  <c r="I7" i="5" s="1"/>
  <c r="G12" i="5"/>
  <c r="I12" i="5" s="1"/>
  <c r="G9" i="5"/>
  <c r="I9" i="5" s="1"/>
  <c r="G22" i="5"/>
  <c r="I22" i="5" s="1"/>
  <c r="G21" i="5"/>
  <c r="I21" i="5" s="1"/>
  <c r="H28" i="4" l="1"/>
  <c r="G25" i="4"/>
  <c r="I25" i="4" s="1"/>
  <c r="I25" i="5"/>
  <c r="G28" i="5"/>
  <c r="I28" i="5" s="1"/>
  <c r="G27" i="4"/>
  <c r="G20" i="4"/>
  <c r="I20" i="4" s="1"/>
  <c r="G12" i="4"/>
  <c r="I12" i="4" s="1"/>
  <c r="G15" i="4"/>
  <c r="I15" i="4" s="1"/>
  <c r="G7" i="4"/>
  <c r="I7" i="4" s="1"/>
  <c r="G14" i="4"/>
  <c r="I14" i="4" s="1"/>
  <c r="G21" i="4"/>
  <c r="I21" i="4" s="1"/>
  <c r="G13" i="4"/>
  <c r="I13" i="4" s="1"/>
  <c r="G17" i="4"/>
  <c r="I17" i="4" s="1"/>
  <c r="G16" i="4"/>
  <c r="I16" i="4" s="1"/>
  <c r="G19" i="4"/>
  <c r="I19" i="4" s="1"/>
  <c r="G22" i="4"/>
  <c r="I22" i="4" s="1"/>
  <c r="G18" i="4"/>
  <c r="I18" i="4" s="1"/>
  <c r="G10" i="4"/>
  <c r="I10" i="4" s="1"/>
  <c r="G23" i="4"/>
  <c r="I23" i="4" s="1"/>
  <c r="H29" i="4"/>
  <c r="G9" i="4"/>
  <c r="G11" i="4"/>
  <c r="I11" i="4" s="1"/>
  <c r="G8" i="4"/>
  <c r="I8" i="4" s="1"/>
  <c r="G6" i="4"/>
  <c r="I6" i="5"/>
  <c r="G24" i="5"/>
  <c r="G28" i="4" l="1"/>
  <c r="I28" i="4" s="1"/>
  <c r="I24" i="5"/>
  <c r="G29" i="5"/>
  <c r="I29" i="5" s="1"/>
  <c r="I6" i="4"/>
  <c r="G24" i="4"/>
  <c r="I24" i="4" l="1"/>
  <c r="G29" i="4"/>
  <c r="I29" i="4" s="1"/>
</calcChain>
</file>

<file path=xl/sharedStrings.xml><?xml version="1.0" encoding="utf-8"?>
<sst xmlns="http://schemas.openxmlformats.org/spreadsheetml/2006/main" count="166" uniqueCount="53">
  <si>
    <t xml:space="preserve">(%)      </t>
  </si>
  <si>
    <t>-</t>
  </si>
  <si>
    <t>Vrsta osiguranja</t>
  </si>
  <si>
    <t>Udio (%)</t>
  </si>
  <si>
    <t>Zdravstveno osiguranje</t>
  </si>
  <si>
    <t>Osiguranje kredita</t>
  </si>
  <si>
    <t>Životna osiguranja (osiguranje života i rentna osiguranja)</t>
  </si>
  <si>
    <t>Dodatna osiguranja uz osiguranje života</t>
  </si>
  <si>
    <t>Druge vrste životnih osiguranja</t>
  </si>
  <si>
    <t>2013.</t>
  </si>
  <si>
    <t>2014.</t>
  </si>
  <si>
    <t>Promjena u iznosu premija</t>
  </si>
  <si>
    <t>Promjena u udjelu</t>
  </si>
  <si>
    <t>Osiguranje robe u prijevozu</t>
  </si>
  <si>
    <t>Osiguranje imovine od požara i prirodnih sila</t>
  </si>
  <si>
    <t>Osiguranje od različitih financijskih gubitaka</t>
  </si>
  <si>
    <t>Ukupno (neživotna osiguranja - skupine osiguranja)</t>
  </si>
  <si>
    <t>Ukupno (životna osiguranja - skupine osiguranja)</t>
  </si>
  <si>
    <t>Sveukupno (skupine osiguranja 1-19)</t>
  </si>
  <si>
    <t>Premije po skupinama/vrstama osiguranja u FBiH (u KM)</t>
  </si>
  <si>
    <t>Premije po skupinama/vrstama osiguranja u RS (u KM)</t>
  </si>
  <si>
    <t>Premije po skupinama/vrstama osiguranja u BiH (u KM)</t>
  </si>
  <si>
    <t>Osiguranje nezgoda</t>
  </si>
  <si>
    <t>Osiguranje cestovnih vozila</t>
  </si>
  <si>
    <t>Osiguranje tračnih vozila</t>
  </si>
  <si>
    <t>Osiguranje zračnih letjelica</t>
  </si>
  <si>
    <t>Osiguranje plovila</t>
  </si>
  <si>
    <t>Osiguranja od ostalih šteta na imovini</t>
  </si>
  <si>
    <t>Osiguranje od odgovornosti za motorna vozila</t>
  </si>
  <si>
    <t>Osiguranje od civilne odgovornosti za zračne letjelice</t>
  </si>
  <si>
    <t>Osiguranje od civilne odgovornosti za plovila</t>
  </si>
  <si>
    <t>Osiguranje od opće civilne odgovornosti</t>
  </si>
  <si>
    <t>Osiguranje jamstva</t>
  </si>
  <si>
    <t>Osiguranje troškova pravne zaštite</t>
  </si>
  <si>
    <t>Osiguranje pomoći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</si>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</sst>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€]_-;\-* #,##0.00\ [$€]_-;_-* &quot;-&quot;??\ [$€]_-;_-@_-"/>
    <numFmt numFmtId="165" formatCode="_(* #,##0.00_);_(* \(#,##0.00\);_(* &quot;-&quot;??_);_(@_)"/>
    <numFmt numFmtId="166" formatCode="_-* #,##0.00\ _T_L_-;\-* #,##0.00\ _T_L_-;_-* &quot;-&quot;??\ _T_L_-;_-@_-"/>
  </numFmts>
  <fonts count="47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indexed="9"/>
      <name val="Calibri"/>
      <family val="2"/>
      <charset val="204"/>
      <scheme val="minor"/>
    </font>
    <font>
      <b/>
      <sz val="12"/>
      <color indexed="10"/>
      <name val="Calibri"/>
      <family val="2"/>
      <charset val="204"/>
      <scheme val="minor"/>
    </font>
    <font>
      <b/>
      <sz val="12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Calibri"/>
      <family val="2"/>
      <charset val="204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3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165" fontId="9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0" fillId="0" borderId="0"/>
    <xf numFmtId="0" fontId="18" fillId="22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19" fillId="0" borderId="0"/>
    <xf numFmtId="0" fontId="8" fillId="23" borderId="7" applyNumberFormat="0" applyFont="0" applyAlignment="0" applyProtection="0"/>
    <xf numFmtId="0" fontId="20" fillId="20" borderId="8" applyNumberFormat="0" applyAlignment="0" applyProtection="0"/>
    <xf numFmtId="0" fontId="10" fillId="0" borderId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34" fillId="0" borderId="0"/>
    <xf numFmtId="0" fontId="20" fillId="20" borderId="32" applyNumberFormat="0" applyAlignment="0" applyProtection="0"/>
    <xf numFmtId="0" fontId="8" fillId="23" borderId="31" applyNumberFormat="0" applyFont="0" applyAlignment="0" applyProtection="0"/>
    <xf numFmtId="0" fontId="6" fillId="20" borderId="34" applyNumberFormat="0" applyAlignment="0" applyProtection="0"/>
    <xf numFmtId="0" fontId="6" fillId="20" borderId="27" applyNumberFormat="0" applyAlignment="0" applyProtection="0"/>
    <xf numFmtId="0" fontId="16" fillId="7" borderId="27" applyNumberFormat="0" applyAlignment="0" applyProtection="0"/>
    <xf numFmtId="0" fontId="16" fillId="7" borderId="34" applyNumberFormat="0" applyAlignment="0" applyProtection="0"/>
    <xf numFmtId="0" fontId="16" fillId="7" borderId="30" applyNumberFormat="0" applyAlignment="0" applyProtection="0"/>
    <xf numFmtId="0" fontId="6" fillId="20" borderId="30" applyNumberFormat="0" applyAlignment="0" applyProtection="0"/>
    <xf numFmtId="0" fontId="8" fillId="23" borderId="35" applyNumberFormat="0" applyFont="0" applyAlignment="0" applyProtection="0"/>
    <xf numFmtId="0" fontId="20" fillId="20" borderId="28" applyNumberFormat="0" applyAlignment="0" applyProtection="0"/>
    <xf numFmtId="0" fontId="22" fillId="0" borderId="29" applyNumberFormat="0" applyFill="0" applyAlignment="0" applyProtection="0"/>
    <xf numFmtId="0" fontId="10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10" fillId="0" borderId="0"/>
    <xf numFmtId="0" fontId="10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166" fontId="10" fillId="0" borderId="0" applyFont="0" applyFill="0" applyBorder="0" applyAlignment="0" applyProtection="0"/>
    <xf numFmtId="0" fontId="46" fillId="0" borderId="0"/>
    <xf numFmtId="0" fontId="22" fillId="0" borderId="33" applyNumberFormat="0" applyFill="0" applyAlignment="0" applyProtection="0"/>
  </cellStyleXfs>
  <cellXfs count="100">
    <xf numFmtId="0" fontId="0" fillId="0" borderId="0" xfId="0"/>
    <xf numFmtId="0" fontId="25" fillId="0" borderId="0" xfId="197" applyFont="1"/>
    <xf numFmtId="0" fontId="27" fillId="0" borderId="0" xfId="197" applyFont="1"/>
    <xf numFmtId="0" fontId="26" fillId="0" borderId="0" xfId="197" applyFont="1"/>
    <xf numFmtId="0" fontId="25" fillId="0" borderId="0" xfId="197" applyFont="1" applyBorder="1"/>
    <xf numFmtId="0" fontId="28" fillId="0" borderId="0" xfId="197" applyFont="1" applyFill="1" applyBorder="1"/>
    <xf numFmtId="3" fontId="26" fillId="0" borderId="0" xfId="197" applyNumberFormat="1" applyFont="1" applyBorder="1" applyAlignment="1">
      <alignment horizontal="right"/>
    </xf>
    <xf numFmtId="3" fontId="25" fillId="0" borderId="0" xfId="197" applyNumberFormat="1" applyFont="1" applyBorder="1"/>
    <xf numFmtId="3" fontId="29" fillId="0" borderId="0" xfId="197" applyNumberFormat="1" applyFont="1" applyBorder="1" applyAlignment="1">
      <alignment horizontal="right"/>
    </xf>
    <xf numFmtId="3" fontId="25" fillId="0" borderId="0" xfId="197" applyNumberFormat="1" applyFont="1"/>
    <xf numFmtId="0" fontId="25" fillId="0" borderId="0" xfId="197" applyFont="1" applyBorder="1" applyAlignment="1">
      <alignment horizontal="justify"/>
    </xf>
    <xf numFmtId="0" fontId="26" fillId="0" borderId="0" xfId="197" applyFont="1" applyBorder="1" applyAlignment="1">
      <alignment horizontal="left" wrapText="1"/>
    </xf>
    <xf numFmtId="0" fontId="26" fillId="0" borderId="0" xfId="197" applyFont="1" applyBorder="1" applyAlignment="1">
      <alignment horizontal="right" wrapText="1"/>
    </xf>
    <xf numFmtId="0" fontId="25" fillId="0" borderId="0" xfId="197" applyFont="1" applyAlignment="1">
      <alignment wrapText="1"/>
    </xf>
    <xf numFmtId="0" fontId="25" fillId="0" borderId="0" xfId="197" applyFont="1" applyBorder="1" applyAlignment="1"/>
    <xf numFmtId="0" fontId="26" fillId="0" borderId="0" xfId="197" applyFont="1" applyBorder="1" applyAlignment="1">
      <alignment wrapText="1"/>
    </xf>
    <xf numFmtId="0" fontId="26" fillId="0" borderId="0" xfId="197" applyFont="1" applyBorder="1" applyAlignment="1"/>
    <xf numFmtId="0" fontId="30" fillId="0" borderId="0" xfId="197" applyFont="1"/>
    <xf numFmtId="4" fontId="25" fillId="0" borderId="0" xfId="197" applyNumberFormat="1" applyFont="1"/>
    <xf numFmtId="4" fontId="0" fillId="0" borderId="0" xfId="0" applyNumberFormat="1" applyBorder="1"/>
    <xf numFmtId="0" fontId="31" fillId="0" borderId="0" xfId="197" applyFont="1" applyBorder="1" applyAlignment="1">
      <alignment wrapText="1"/>
    </xf>
    <xf numFmtId="4" fontId="32" fillId="0" borderId="0" xfId="0" applyNumberFormat="1" applyFont="1"/>
    <xf numFmtId="0" fontId="33" fillId="0" borderId="0" xfId="197" applyFont="1"/>
    <xf numFmtId="0" fontId="26" fillId="0" borderId="0" xfId="197" applyFont="1" applyBorder="1"/>
    <xf numFmtId="0" fontId="33" fillId="0" borderId="0" xfId="197" applyFont="1" applyBorder="1"/>
    <xf numFmtId="3" fontId="35" fillId="0" borderId="10" xfId="197" applyNumberFormat="1" applyFont="1" applyFill="1" applyBorder="1" applyAlignment="1">
      <alignment horizontal="right" vertical="center"/>
    </xf>
    <xf numFmtId="3" fontId="36" fillId="0" borderId="10" xfId="0" applyNumberFormat="1" applyFont="1" applyBorder="1"/>
    <xf numFmtId="3" fontId="35" fillId="0" borderId="10" xfId="0" applyNumberFormat="1" applyFont="1" applyBorder="1"/>
    <xf numFmtId="4" fontId="26" fillId="0" borderId="0" xfId="197" applyNumberFormat="1" applyFont="1" applyBorder="1"/>
    <xf numFmtId="3" fontId="35" fillId="0" borderId="0" xfId="0" applyNumberFormat="1" applyFont="1" applyBorder="1"/>
    <xf numFmtId="3" fontId="0" fillId="0" borderId="0" xfId="0" applyNumberFormat="1" applyBorder="1"/>
    <xf numFmtId="3" fontId="36" fillId="0" borderId="10" xfId="0" applyNumberFormat="1" applyFont="1" applyBorder="1" applyAlignment="1">
      <alignment vertical="center"/>
    </xf>
    <xf numFmtId="0" fontId="35" fillId="0" borderId="12" xfId="197" applyFont="1" applyBorder="1" applyAlignment="1">
      <alignment horizontal="right" vertical="center"/>
    </xf>
    <xf numFmtId="0" fontId="35" fillId="0" borderId="10" xfId="197" applyFont="1" applyBorder="1" applyAlignment="1">
      <alignment horizontal="left" vertical="center" wrapText="1"/>
    </xf>
    <xf numFmtId="3" fontId="35" fillId="0" borderId="10" xfId="205" applyNumberFormat="1" applyFont="1" applyBorder="1"/>
    <xf numFmtId="10" fontId="35" fillId="0" borderId="10" xfId="197" applyNumberFormat="1" applyFont="1" applyFill="1" applyBorder="1" applyAlignment="1">
      <alignment horizontal="right" vertical="center"/>
    </xf>
    <xf numFmtId="10" fontId="39" fillId="0" borderId="10" xfId="197" applyNumberFormat="1" applyFont="1" applyBorder="1" applyAlignment="1">
      <alignment vertical="center" wrapText="1"/>
    </xf>
    <xf numFmtId="10" fontId="39" fillId="0" borderId="14" xfId="197" applyNumberFormat="1" applyFont="1" applyBorder="1" applyAlignment="1">
      <alignment vertical="center" wrapText="1"/>
    </xf>
    <xf numFmtId="10" fontId="39" fillId="0" borderId="14" xfId="197" applyNumberFormat="1" applyFont="1" applyBorder="1" applyAlignment="1">
      <alignment horizontal="right" vertical="center" wrapText="1"/>
    </xf>
    <xf numFmtId="0" fontId="37" fillId="24" borderId="12" xfId="197" applyFont="1" applyFill="1" applyBorder="1" applyAlignment="1">
      <alignment horizontal="right" vertical="center"/>
    </xf>
    <xf numFmtId="0" fontId="37" fillId="24" borderId="10" xfId="197" applyFont="1" applyFill="1" applyBorder="1" applyAlignment="1">
      <alignment horizontal="right" vertical="center" wrapText="1"/>
    </xf>
    <xf numFmtId="3" fontId="37" fillId="24" borderId="10" xfId="197" applyNumberFormat="1" applyFont="1" applyFill="1" applyBorder="1" applyAlignment="1">
      <alignment horizontal="right" vertical="center"/>
    </xf>
    <xf numFmtId="10" fontId="37" fillId="24" borderId="10" xfId="197" applyNumberFormat="1" applyFont="1" applyFill="1" applyBorder="1" applyAlignment="1">
      <alignment horizontal="right" vertical="center"/>
    </xf>
    <xf numFmtId="10" fontId="38" fillId="24" borderId="10" xfId="197" applyNumberFormat="1" applyFont="1" applyFill="1" applyBorder="1" applyAlignment="1">
      <alignment vertical="center" wrapText="1"/>
    </xf>
    <xf numFmtId="10" fontId="38" fillId="24" borderId="14" xfId="197" applyNumberFormat="1" applyFont="1" applyFill="1" applyBorder="1" applyAlignment="1">
      <alignment vertical="center" wrapText="1"/>
    </xf>
    <xf numFmtId="0" fontId="35" fillId="0" borderId="11" xfId="197" applyFont="1" applyBorder="1" applyAlignment="1">
      <alignment horizontal="left" vertical="center" wrapText="1"/>
    </xf>
    <xf numFmtId="10" fontId="39" fillId="0" borderId="10" xfId="197" applyNumberFormat="1" applyFont="1" applyBorder="1" applyAlignment="1">
      <alignment horizontal="right" vertical="center" wrapText="1"/>
    </xf>
    <xf numFmtId="10" fontId="39" fillId="0" borderId="26" xfId="197" applyNumberFormat="1" applyFont="1" applyBorder="1" applyAlignment="1">
      <alignment horizontal="right" vertical="center" wrapText="1"/>
    </xf>
    <xf numFmtId="0" fontId="37" fillId="25" borderId="16" xfId="197" applyFont="1" applyFill="1" applyBorder="1" applyAlignment="1">
      <alignment horizontal="right" vertical="center"/>
    </xf>
    <xf numFmtId="0" fontId="37" fillId="25" borderId="13" xfId="197" applyFont="1" applyFill="1" applyBorder="1" applyAlignment="1">
      <alignment horizontal="right" vertical="center" wrapText="1"/>
    </xf>
    <xf numFmtId="3" fontId="37" fillId="25" borderId="13" xfId="197" applyNumberFormat="1" applyFont="1" applyFill="1" applyBorder="1" applyAlignment="1">
      <alignment horizontal="right" vertical="center"/>
    </xf>
    <xf numFmtId="9" fontId="37" fillId="25" borderId="13" xfId="197" applyNumberFormat="1" applyFont="1" applyFill="1" applyBorder="1" applyAlignment="1">
      <alignment horizontal="right" vertical="center"/>
    </xf>
    <xf numFmtId="10" fontId="38" fillId="25" borderId="13" xfId="197" applyNumberFormat="1" applyFont="1" applyFill="1" applyBorder="1" applyAlignment="1">
      <alignment vertical="center" wrapText="1"/>
    </xf>
    <xf numFmtId="10" fontId="38" fillId="25" borderId="15" xfId="197" applyNumberFormat="1" applyFont="1" applyFill="1" applyBorder="1" applyAlignment="1">
      <alignment vertical="center" wrapText="1"/>
    </xf>
    <xf numFmtId="10" fontId="35" fillId="0" borderId="10" xfId="197" applyNumberFormat="1" applyFont="1" applyBorder="1" applyAlignment="1">
      <alignment horizontal="right" vertical="center" wrapText="1"/>
    </xf>
    <xf numFmtId="10" fontId="35" fillId="0" borderId="25" xfId="197" applyNumberFormat="1" applyFont="1" applyBorder="1" applyAlignment="1">
      <alignment horizontal="right" vertical="center" wrapText="1"/>
    </xf>
    <xf numFmtId="10" fontId="37" fillId="24" borderId="10" xfId="197" applyNumberFormat="1" applyFont="1" applyFill="1" applyBorder="1" applyAlignment="1">
      <alignment horizontal="right" vertical="center" wrapText="1"/>
    </xf>
    <xf numFmtId="10" fontId="38" fillId="24" borderId="10" xfId="197" applyNumberFormat="1" applyFont="1" applyFill="1" applyBorder="1" applyAlignment="1">
      <alignment horizontal="right" vertical="center" wrapText="1"/>
    </xf>
    <xf numFmtId="10" fontId="38" fillId="24" borderId="14" xfId="197" applyNumberFormat="1" applyFont="1" applyFill="1" applyBorder="1" applyAlignment="1">
      <alignment horizontal="right" vertical="center" wrapText="1"/>
    </xf>
    <xf numFmtId="3" fontId="37" fillId="24" borderId="10" xfId="197" applyNumberFormat="1" applyFont="1" applyFill="1" applyBorder="1" applyAlignment="1">
      <alignment vertical="center" wrapText="1"/>
    </xf>
    <xf numFmtId="10" fontId="37" fillId="24" borderId="10" xfId="197" applyNumberFormat="1" applyFont="1" applyFill="1" applyBorder="1" applyAlignment="1">
      <alignment vertical="center" wrapText="1"/>
    </xf>
    <xf numFmtId="0" fontId="37" fillId="25" borderId="16" xfId="197" applyFont="1" applyFill="1" applyBorder="1" applyAlignment="1">
      <alignment horizontal="justify" vertical="center"/>
    </xf>
    <xf numFmtId="9" fontId="37" fillId="25" borderId="13" xfId="197" applyNumberFormat="1" applyFont="1" applyFill="1" applyBorder="1" applyAlignment="1">
      <alignment horizontal="right" vertical="center" wrapText="1"/>
    </xf>
    <xf numFmtId="3" fontId="37" fillId="24" borderId="10" xfId="197" applyNumberFormat="1" applyFont="1" applyFill="1" applyBorder="1" applyAlignment="1">
      <alignment horizontal="right" vertical="center" wrapText="1"/>
    </xf>
    <xf numFmtId="9" fontId="37" fillId="25" borderId="13" xfId="197" applyNumberFormat="1" applyFont="1" applyFill="1" applyBorder="1" applyAlignment="1">
      <alignment vertical="center"/>
    </xf>
    <xf numFmtId="0" fontId="35" fillId="0" borderId="12" xfId="197" applyFont="1" applyBorder="1" applyAlignment="1">
      <alignment horizontal="center" vertical="center"/>
    </xf>
    <xf numFmtId="0" fontId="37" fillId="24" borderId="12" xfId="197" applyFont="1" applyFill="1" applyBorder="1" applyAlignment="1">
      <alignment horizontal="center" vertical="center"/>
    </xf>
    <xf numFmtId="0" fontId="44" fillId="0" borderId="10" xfId="197" applyFont="1" applyBorder="1" applyAlignment="1">
      <alignment horizontal="left" vertical="center" wrapText="1"/>
    </xf>
    <xf numFmtId="0" fontId="43" fillId="0" borderId="10" xfId="197" applyFont="1" applyBorder="1" applyAlignment="1">
      <alignment horizontal="left" vertical="center" wrapText="1"/>
    </xf>
    <xf numFmtId="0" fontId="43" fillId="0" borderId="10" xfId="197" applyFont="1" applyFill="1" applyBorder="1" applyAlignment="1">
      <alignment horizontal="left" vertical="center" wrapText="1"/>
    </xf>
    <xf numFmtId="0" fontId="42" fillId="24" borderId="10" xfId="197" applyFont="1" applyFill="1" applyBorder="1" applyAlignment="1">
      <alignment horizontal="right" vertical="center" wrapText="1"/>
    </xf>
    <xf numFmtId="0" fontId="44" fillId="0" borderId="10" xfId="197" applyFont="1" applyBorder="1" applyAlignment="1">
      <alignment horizontal="left" vertical="center" wrapText="1"/>
    </xf>
    <xf numFmtId="0" fontId="43" fillId="0" borderId="10" xfId="197" applyFont="1" applyBorder="1" applyAlignment="1">
      <alignment horizontal="left" vertical="center" wrapText="1"/>
    </xf>
    <xf numFmtId="0" fontId="43" fillId="0" borderId="10" xfId="197" applyFont="1" applyFill="1" applyBorder="1" applyAlignment="1">
      <alignment horizontal="left" vertical="center" wrapText="1"/>
    </xf>
    <xf numFmtId="0" fontId="42" fillId="24" borderId="10" xfId="197" applyFont="1" applyFill="1" applyBorder="1" applyAlignment="1">
      <alignment horizontal="right" vertical="center" wrapText="1"/>
    </xf>
    <xf numFmtId="0" fontId="44" fillId="0" borderId="10" xfId="197" applyFont="1" applyBorder="1" applyAlignment="1">
      <alignment horizontal="left" vertical="center" wrapText="1"/>
    </xf>
    <xf numFmtId="0" fontId="43" fillId="0" borderId="10" xfId="197" applyFont="1" applyBorder="1" applyAlignment="1">
      <alignment horizontal="left" vertical="center" wrapText="1"/>
    </xf>
    <xf numFmtId="0" fontId="43" fillId="0" borderId="10" xfId="197" applyFont="1" applyFill="1" applyBorder="1" applyAlignment="1">
      <alignment horizontal="left" vertical="center" wrapText="1"/>
    </xf>
    <xf numFmtId="0" fontId="42" fillId="24" borderId="10" xfId="197" applyFont="1" applyFill="1" applyBorder="1" applyAlignment="1">
      <alignment horizontal="right" vertical="center" wrapText="1"/>
    </xf>
    <xf numFmtId="0" fontId="26" fillId="0" borderId="20" xfId="197" applyFont="1" applyBorder="1" applyAlignment="1">
      <alignment horizontal="center"/>
    </xf>
    <xf numFmtId="0" fontId="26" fillId="0" borderId="21" xfId="197" applyFont="1" applyBorder="1" applyAlignment="1">
      <alignment horizontal="center"/>
    </xf>
    <xf numFmtId="0" fontId="26" fillId="0" borderId="22" xfId="197" applyFont="1" applyBorder="1" applyAlignment="1">
      <alignment horizontal="center"/>
    </xf>
    <xf numFmtId="0" fontId="37" fillId="25" borderId="18" xfId="197" applyFont="1" applyFill="1" applyBorder="1" applyAlignment="1">
      <alignment horizontal="center" vertical="center" wrapText="1"/>
    </xf>
    <xf numFmtId="0" fontId="35" fillId="25" borderId="10" xfId="197" applyFont="1" applyFill="1" applyBorder="1" applyAlignment="1">
      <alignment horizontal="center" vertical="center" wrapText="1"/>
    </xf>
    <xf numFmtId="0" fontId="38" fillId="25" borderId="18" xfId="197" applyFont="1" applyFill="1" applyBorder="1" applyAlignment="1">
      <alignment horizontal="center" vertical="center" wrapText="1"/>
    </xf>
    <xf numFmtId="0" fontId="39" fillId="25" borderId="10" xfId="197" applyFont="1" applyFill="1" applyBorder="1" applyAlignment="1">
      <alignment horizontal="center" vertical="center" wrapText="1"/>
    </xf>
    <xf numFmtId="0" fontId="38" fillId="25" borderId="19" xfId="197" applyFont="1" applyFill="1" applyBorder="1" applyAlignment="1">
      <alignment horizontal="center" vertical="center" wrapText="1"/>
    </xf>
    <xf numFmtId="0" fontId="39" fillId="25" borderId="14" xfId="197" applyFont="1" applyFill="1" applyBorder="1" applyAlignment="1">
      <alignment horizontal="center" vertical="center" wrapText="1"/>
    </xf>
    <xf numFmtId="0" fontId="37" fillId="25" borderId="17" xfId="197" applyFont="1" applyFill="1" applyBorder="1" applyAlignment="1">
      <alignment horizontal="center" vertical="center" wrapText="1"/>
    </xf>
    <xf numFmtId="0" fontId="37" fillId="25" borderId="12" xfId="197" applyFont="1" applyFill="1" applyBorder="1" applyAlignment="1">
      <alignment horizontal="center" vertical="center" wrapText="1"/>
    </xf>
    <xf numFmtId="0" fontId="37" fillId="25" borderId="10" xfId="197" applyFont="1" applyFill="1" applyBorder="1" applyAlignment="1">
      <alignment horizontal="center" vertical="center" wrapText="1"/>
    </xf>
    <xf numFmtId="0" fontId="37" fillId="25" borderId="18" xfId="197" applyFont="1" applyFill="1" applyBorder="1" applyAlignment="1">
      <alignment horizontal="center" vertical="center"/>
    </xf>
    <xf numFmtId="0" fontId="37" fillId="25" borderId="10" xfId="197" applyFont="1" applyFill="1" applyBorder="1" applyAlignment="1">
      <alignment horizontal="center" vertical="center"/>
    </xf>
    <xf numFmtId="0" fontId="40" fillId="25" borderId="18" xfId="197" applyFont="1" applyFill="1" applyBorder="1" applyAlignment="1">
      <alignment horizontal="center" vertical="center" wrapText="1"/>
    </xf>
    <xf numFmtId="0" fontId="41" fillId="25" borderId="10" xfId="197" applyFont="1" applyFill="1" applyBorder="1" applyAlignment="1">
      <alignment horizontal="center" vertical="center" wrapText="1"/>
    </xf>
    <xf numFmtId="0" fontId="40" fillId="25" borderId="19" xfId="197" applyFont="1" applyFill="1" applyBorder="1" applyAlignment="1">
      <alignment horizontal="center" vertical="center" wrapText="1"/>
    </xf>
    <xf numFmtId="0" fontId="41" fillId="25" borderId="14" xfId="197" applyFont="1" applyFill="1" applyBorder="1" applyAlignment="1">
      <alignment horizontal="center" vertical="center" wrapText="1"/>
    </xf>
    <xf numFmtId="0" fontId="37" fillId="25" borderId="24" xfId="197" applyFont="1" applyFill="1" applyBorder="1" applyAlignment="1">
      <alignment horizontal="center" vertical="center" wrapText="1"/>
    </xf>
    <xf numFmtId="0" fontId="37" fillId="25" borderId="23" xfId="197" applyFont="1" applyFill="1" applyBorder="1" applyAlignment="1">
      <alignment horizontal="center" vertical="center" wrapText="1"/>
    </xf>
    <xf numFmtId="49" fontId="35" fillId="0" borderId="12" xfId="197" applyNumberFormat="1" applyFont="1" applyBorder="1" applyAlignment="1">
      <alignment horizontal="center" vertical="center"/>
    </xf>
  </cellXfs>
  <cellStyles count="233">
    <cellStyle name="20% - Accent1" xfId="1" builtinId="30" customBuiltin="1"/>
    <cellStyle name="20% - Accent1 2" xfId="222"/>
    <cellStyle name="20% - Accent1 3" xfId="228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1 2" xfId="223"/>
    <cellStyle name="40% - Accent1 3" xfId="229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224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1 2" xfId="225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alculation 2" xfId="213"/>
    <cellStyle name="Calculation 3" xfId="217"/>
    <cellStyle name="Calculation 4" xfId="212"/>
    <cellStyle name="Check Cell" xfId="27" builtinId="23" customBuiltin="1"/>
    <cellStyle name="Comma 2" xfId="28"/>
    <cellStyle name="Comma 3" xfId="230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Input 2" xfId="214"/>
    <cellStyle name="Input 3" xfId="216"/>
    <cellStyle name="Input 4" xfId="215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2" xfId="206"/>
    <cellStyle name="Normal 152 2" xfId="221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60" xfId="227"/>
    <cellStyle name="Normal 17" xfId="106"/>
    <cellStyle name="Normal 18" xfId="107"/>
    <cellStyle name="Normal 19" xfId="108"/>
    <cellStyle name="Normal 2" xfId="109"/>
    <cellStyle name="Normal 2 2" xfId="226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al_Pregled SP za SO u BiH" xfId="197"/>
    <cellStyle name="normální_Rezervy_prez_1_12_03" xfId="198"/>
    <cellStyle name="Note" xfId="199" builtinId="10" customBuiltin="1"/>
    <cellStyle name="Note 2" xfId="211"/>
    <cellStyle name="Note 3" xfId="218"/>
    <cellStyle name="Obično 2" xfId="205"/>
    <cellStyle name="Obično 2 2" xfId="207"/>
    <cellStyle name="Obično 3" xfId="208"/>
    <cellStyle name="Obično 4" xfId="209"/>
    <cellStyle name="Obično_01 premija(T.1)" xfId="231"/>
    <cellStyle name="Output" xfId="200" builtinId="21" customBuiltin="1"/>
    <cellStyle name="Output 2" xfId="219"/>
    <cellStyle name="Output 3" xfId="210"/>
    <cellStyle name="Standard_0103_s Versicherung" xfId="201"/>
    <cellStyle name="Title" xfId="202" builtinId="15" customBuiltin="1"/>
    <cellStyle name="Total" xfId="203" builtinId="25" customBuiltin="1"/>
    <cellStyle name="Total 2" xfId="220"/>
    <cellStyle name="Total 3" xfId="232"/>
    <cellStyle name="Warning Text" xfId="204" builtinId="11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3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79" t="s">
        <v>21</v>
      </c>
      <c r="C2" s="80"/>
      <c r="D2" s="80"/>
      <c r="E2" s="80"/>
      <c r="F2" s="80"/>
      <c r="G2" s="80"/>
      <c r="H2" s="80"/>
      <c r="I2" s="81"/>
    </row>
    <row r="3" spans="2:9" ht="16.5" thickBot="1" x14ac:dyDescent="0.3">
      <c r="B3" s="2"/>
      <c r="C3" s="3"/>
    </row>
    <row r="4" spans="2:9" x14ac:dyDescent="0.25">
      <c r="B4" s="88"/>
      <c r="C4" s="82" t="s">
        <v>2</v>
      </c>
      <c r="D4" s="91" t="s">
        <v>9</v>
      </c>
      <c r="E4" s="82" t="s">
        <v>3</v>
      </c>
      <c r="F4" s="91" t="s">
        <v>10</v>
      </c>
      <c r="G4" s="82" t="s">
        <v>3</v>
      </c>
      <c r="H4" s="84" t="s">
        <v>11</v>
      </c>
      <c r="I4" s="86" t="s">
        <v>12</v>
      </c>
    </row>
    <row r="5" spans="2:9" x14ac:dyDescent="0.25">
      <c r="B5" s="89"/>
      <c r="C5" s="90"/>
      <c r="D5" s="92"/>
      <c r="E5" s="83" t="s">
        <v>0</v>
      </c>
      <c r="F5" s="92"/>
      <c r="G5" s="83" t="s">
        <v>0</v>
      </c>
      <c r="H5" s="85"/>
      <c r="I5" s="87"/>
    </row>
    <row r="6" spans="2:9" x14ac:dyDescent="0.25">
      <c r="B6" s="99" t="s">
        <v>35</v>
      </c>
      <c r="C6" s="67" t="s">
        <v>22</v>
      </c>
      <c r="D6" s="34">
        <v>36499224</v>
      </c>
      <c r="E6" s="35">
        <f>D6/$D$29</f>
        <v>6.9254343441249075E-2</v>
      </c>
      <c r="F6" s="25">
        <v>36540066.429999702</v>
      </c>
      <c r="G6" s="35">
        <f t="shared" ref="G6:G23" si="0">F6/$F$29</f>
        <v>6.5005088152729359E-2</v>
      </c>
      <c r="H6" s="36">
        <f>(F6-D6)/D6</f>
        <v>1.1189944750524471E-3</v>
      </c>
      <c r="I6" s="37">
        <f>(G6-E6)/E6</f>
        <v>-6.1357238800834345E-2</v>
      </c>
    </row>
    <row r="7" spans="2:9" x14ac:dyDescent="0.25">
      <c r="B7" s="99" t="s">
        <v>36</v>
      </c>
      <c r="C7" s="68" t="s">
        <v>4</v>
      </c>
      <c r="D7" s="34">
        <v>6115124</v>
      </c>
      <c r="E7" s="35">
        <f t="shared" ref="E7:E27" si="1">D7/$D$29</f>
        <v>1.1602956207557311E-2</v>
      </c>
      <c r="F7" s="25">
        <v>6331219.450000002</v>
      </c>
      <c r="G7" s="35">
        <f t="shared" si="0"/>
        <v>1.1263293110042882E-2</v>
      </c>
      <c r="H7" s="36">
        <f t="shared" ref="H7:H26" si="2">(F7-D7)/D7</f>
        <v>3.5337868864147651E-2</v>
      </c>
      <c r="I7" s="37">
        <f t="shared" ref="I7:I23" si="3">(G7-E7)/E7</f>
        <v>-2.9273841203778548E-2</v>
      </c>
    </row>
    <row r="8" spans="2:9" x14ac:dyDescent="0.25">
      <c r="B8" s="99" t="s">
        <v>37</v>
      </c>
      <c r="C8" s="69" t="s">
        <v>23</v>
      </c>
      <c r="D8" s="34">
        <v>55853941</v>
      </c>
      <c r="E8" s="35">
        <f t="shared" si="1"/>
        <v>0.10597836306221915</v>
      </c>
      <c r="F8" s="25">
        <v>55691519.939999998</v>
      </c>
      <c r="G8" s="35">
        <f t="shared" si="0"/>
        <v>9.9075686411093752E-2</v>
      </c>
      <c r="H8" s="36">
        <f t="shared" si="2"/>
        <v>-2.9079606038901066E-3</v>
      </c>
      <c r="I8" s="37">
        <f t="shared" si="3"/>
        <v>-6.5132886106882851E-2</v>
      </c>
    </row>
    <row r="9" spans="2:9" x14ac:dyDescent="0.25">
      <c r="B9" s="99" t="s">
        <v>38</v>
      </c>
      <c r="C9" s="69" t="s">
        <v>24</v>
      </c>
      <c r="D9" s="34">
        <v>15000</v>
      </c>
      <c r="E9" s="35">
        <f t="shared" si="1"/>
        <v>2.8461294180356715E-5</v>
      </c>
      <c r="F9" s="25">
        <v>36504</v>
      </c>
      <c r="G9" s="35">
        <f t="shared" si="0"/>
        <v>6.4940925667804044E-5</v>
      </c>
      <c r="H9" s="36">
        <f t="shared" si="2"/>
        <v>1.4336</v>
      </c>
      <c r="I9" s="38" t="s">
        <v>1</v>
      </c>
    </row>
    <row r="10" spans="2:9" x14ac:dyDescent="0.25">
      <c r="B10" s="99" t="s">
        <v>39</v>
      </c>
      <c r="C10" s="69" t="s">
        <v>25</v>
      </c>
      <c r="D10" s="34">
        <v>155095</v>
      </c>
      <c r="E10" s="35">
        <f t="shared" si="1"/>
        <v>2.9428029472682829E-4</v>
      </c>
      <c r="F10" s="25">
        <v>271040.45</v>
      </c>
      <c r="G10" s="35">
        <f t="shared" si="0"/>
        <v>4.8218325981859959E-4</v>
      </c>
      <c r="H10" s="36">
        <f t="shared" si="2"/>
        <v>0.74757696895451187</v>
      </c>
      <c r="I10" s="37">
        <f t="shared" si="3"/>
        <v>0.63851698009952063</v>
      </c>
    </row>
    <row r="11" spans="2:9" x14ac:dyDescent="0.25">
      <c r="B11" s="99" t="s">
        <v>40</v>
      </c>
      <c r="C11" s="69" t="s">
        <v>26</v>
      </c>
      <c r="D11" s="34">
        <v>71102</v>
      </c>
      <c r="E11" s="35">
        <f t="shared" si="1"/>
        <v>1.3491032925411488E-4</v>
      </c>
      <c r="F11" s="25">
        <v>31428.61</v>
      </c>
      <c r="G11" s="35">
        <f t="shared" si="0"/>
        <v>5.5911763802662801E-5</v>
      </c>
      <c r="H11" s="36">
        <f t="shared" si="2"/>
        <v>-0.55797853787516527</v>
      </c>
      <c r="I11" s="37">
        <f t="shared" si="3"/>
        <v>-0.58556350642841937</v>
      </c>
    </row>
    <row r="12" spans="2:9" x14ac:dyDescent="0.25">
      <c r="B12" s="99" t="s">
        <v>41</v>
      </c>
      <c r="C12" s="69" t="s">
        <v>13</v>
      </c>
      <c r="D12" s="34">
        <v>5973488</v>
      </c>
      <c r="E12" s="35">
        <f t="shared" si="1"/>
        <v>1.1334213283388711E-2</v>
      </c>
      <c r="F12" s="25">
        <v>4279420.4500000011</v>
      </c>
      <c r="G12" s="35">
        <f t="shared" si="0"/>
        <v>7.6131252833862208E-3</v>
      </c>
      <c r="H12" s="36">
        <f t="shared" si="2"/>
        <v>-0.28359771543861795</v>
      </c>
      <c r="I12" s="37">
        <f t="shared" si="3"/>
        <v>-0.32830580358462752</v>
      </c>
    </row>
    <row r="13" spans="2:9" x14ac:dyDescent="0.25">
      <c r="B13" s="99" t="s">
        <v>42</v>
      </c>
      <c r="C13" s="69" t="s">
        <v>14</v>
      </c>
      <c r="D13" s="34">
        <v>27088199</v>
      </c>
      <c r="E13" s="35">
        <f t="shared" si="1"/>
        <v>5.1397680037002971E-2</v>
      </c>
      <c r="F13" s="25">
        <v>27926915.954999998</v>
      </c>
      <c r="G13" s="35">
        <f t="shared" si="0"/>
        <v>4.9682220391317818E-2</v>
      </c>
      <c r="H13" s="36">
        <f t="shared" si="2"/>
        <v>3.0962448075636119E-2</v>
      </c>
      <c r="I13" s="37">
        <f t="shared" si="3"/>
        <v>-3.3376207728639404E-2</v>
      </c>
    </row>
    <row r="14" spans="2:9" x14ac:dyDescent="0.25">
      <c r="B14" s="99" t="s">
        <v>43</v>
      </c>
      <c r="C14" s="69" t="s">
        <v>27</v>
      </c>
      <c r="D14" s="34">
        <v>25986003</v>
      </c>
      <c r="E14" s="35">
        <f t="shared" si="1"/>
        <v>4.9306351730308805E-2</v>
      </c>
      <c r="F14" s="25">
        <v>28824040.899999999</v>
      </c>
      <c r="G14" s="35">
        <f t="shared" si="0"/>
        <v>5.1278213278891177E-2</v>
      </c>
      <c r="H14" s="36">
        <f t="shared" si="2"/>
        <v>0.10921409883620803</v>
      </c>
      <c r="I14" s="37">
        <f t="shared" si="3"/>
        <v>3.9992039146758883E-2</v>
      </c>
    </row>
    <row r="15" spans="2:9" x14ac:dyDescent="0.25">
      <c r="B15" s="99" t="s">
        <v>44</v>
      </c>
      <c r="C15" s="69" t="s">
        <v>28</v>
      </c>
      <c r="D15" s="34">
        <v>255109040</v>
      </c>
      <c r="E15" s="35">
        <f t="shared" si="1"/>
        <v>0.4840488957005592</v>
      </c>
      <c r="F15" s="25">
        <v>268404558.01000094</v>
      </c>
      <c r="G15" s="35">
        <f t="shared" si="0"/>
        <v>0.47749398560780382</v>
      </c>
      <c r="H15" s="36">
        <f t="shared" si="2"/>
        <v>5.2117000675479565E-2</v>
      </c>
      <c r="I15" s="37">
        <f t="shared" si="3"/>
        <v>-1.3541834618315835E-2</v>
      </c>
    </row>
    <row r="16" spans="2:9" x14ac:dyDescent="0.25">
      <c r="B16" s="99" t="s">
        <v>45</v>
      </c>
      <c r="C16" s="69" t="s">
        <v>29</v>
      </c>
      <c r="D16" s="34">
        <v>192938</v>
      </c>
      <c r="E16" s="35">
        <f t="shared" si="1"/>
        <v>3.6608434510464422E-4</v>
      </c>
      <c r="F16" s="25">
        <v>302952.94999999995</v>
      </c>
      <c r="G16" s="35">
        <f t="shared" si="0"/>
        <v>5.3895586803615915E-4</v>
      </c>
      <c r="H16" s="36">
        <f t="shared" si="2"/>
        <v>0.57020882355989988</v>
      </c>
      <c r="I16" s="37">
        <f t="shared" si="3"/>
        <v>0.47221774228586605</v>
      </c>
    </row>
    <row r="17" spans="2:9" x14ac:dyDescent="0.25">
      <c r="B17" s="99" t="s">
        <v>46</v>
      </c>
      <c r="C17" s="69" t="s">
        <v>30</v>
      </c>
      <c r="D17" s="34">
        <v>24953</v>
      </c>
      <c r="E17" s="35">
        <f t="shared" si="1"/>
        <v>4.7346311578829405E-5</v>
      </c>
      <c r="F17" s="25">
        <v>28598.19</v>
      </c>
      <c r="G17" s="35">
        <f t="shared" si="0"/>
        <v>5.0876422611870939E-5</v>
      </c>
      <c r="H17" s="36">
        <f t="shared" si="2"/>
        <v>0.14608223460104991</v>
      </c>
      <c r="I17" s="37">
        <f t="shared" si="3"/>
        <v>7.4559367252168385E-2</v>
      </c>
    </row>
    <row r="18" spans="2:9" x14ac:dyDescent="0.25">
      <c r="B18" s="99" t="s">
        <v>47</v>
      </c>
      <c r="C18" s="69" t="s">
        <v>31</v>
      </c>
      <c r="D18" s="34">
        <v>5990897</v>
      </c>
      <c r="E18" s="35">
        <f t="shared" si="1"/>
        <v>1.1367245461414432E-2</v>
      </c>
      <c r="F18" s="25">
        <v>7085667.4699999997</v>
      </c>
      <c r="G18" s="35">
        <f t="shared" si="0"/>
        <v>1.260546253769579E-2</v>
      </c>
      <c r="H18" s="36">
        <f t="shared" si="2"/>
        <v>0.1827389905050946</v>
      </c>
      <c r="I18" s="37">
        <f t="shared" si="3"/>
        <v>0.10892850695310716</v>
      </c>
    </row>
    <row r="19" spans="2:9" x14ac:dyDescent="0.25">
      <c r="B19" s="99" t="s">
        <v>48</v>
      </c>
      <c r="C19" s="69" t="s">
        <v>5</v>
      </c>
      <c r="D19" s="34">
        <v>6772936</v>
      </c>
      <c r="E19" s="35">
        <f t="shared" si="1"/>
        <v>1.2851101597381899E-2</v>
      </c>
      <c r="F19" s="25">
        <v>9383356.1699999999</v>
      </c>
      <c r="G19" s="35">
        <f t="shared" si="0"/>
        <v>1.6693070226564223E-2</v>
      </c>
      <c r="H19" s="36">
        <f t="shared" si="2"/>
        <v>0.38541928788342306</v>
      </c>
      <c r="I19" s="37">
        <f t="shared" si="3"/>
        <v>0.29896025644720076</v>
      </c>
    </row>
    <row r="20" spans="2:9" x14ac:dyDescent="0.25">
      <c r="B20" s="99" t="s">
        <v>49</v>
      </c>
      <c r="C20" s="69" t="s">
        <v>32</v>
      </c>
      <c r="D20" s="34">
        <v>135365</v>
      </c>
      <c r="E20" s="35">
        <f t="shared" si="1"/>
        <v>2.5684420578159911E-4</v>
      </c>
      <c r="F20" s="25">
        <v>132711.34</v>
      </c>
      <c r="G20" s="35">
        <f t="shared" si="0"/>
        <v>2.360945996661919E-4</v>
      </c>
      <c r="H20" s="36">
        <f t="shared" si="2"/>
        <v>-1.9603738041591278E-2</v>
      </c>
      <c r="I20" s="37">
        <f t="shared" si="3"/>
        <v>-8.0786740165168874E-2</v>
      </c>
    </row>
    <row r="21" spans="2:9" x14ac:dyDescent="0.25">
      <c r="B21" s="99" t="s">
        <v>50</v>
      </c>
      <c r="C21" s="69" t="s">
        <v>15</v>
      </c>
      <c r="D21" s="34">
        <v>1233174</v>
      </c>
      <c r="E21" s="35">
        <f t="shared" si="1"/>
        <v>2.3398485326378139E-3</v>
      </c>
      <c r="F21" s="25">
        <v>2315173.86</v>
      </c>
      <c r="G21" s="35">
        <f t="shared" si="0"/>
        <v>4.1187139368371404E-3</v>
      </c>
      <c r="H21" s="36">
        <f t="shared" si="2"/>
        <v>0.87741053573948191</v>
      </c>
      <c r="I21" s="37">
        <f t="shared" si="3"/>
        <v>0.76024810127086884</v>
      </c>
    </row>
    <row r="22" spans="2:9" x14ac:dyDescent="0.25">
      <c r="B22" s="99" t="s">
        <v>51</v>
      </c>
      <c r="C22" s="69" t="s">
        <v>33</v>
      </c>
      <c r="D22" s="34">
        <v>17203</v>
      </c>
      <c r="E22" s="35">
        <f t="shared" si="1"/>
        <v>3.2641309585645105E-5</v>
      </c>
      <c r="F22" s="25">
        <v>3676</v>
      </c>
      <c r="G22" s="35">
        <f t="shared" si="0"/>
        <v>6.5396351839482706E-6</v>
      </c>
      <c r="H22" s="36">
        <f t="shared" si="2"/>
        <v>-0.7863163401732256</v>
      </c>
      <c r="I22" s="37">
        <f t="shared" si="3"/>
        <v>-0.79965156830520512</v>
      </c>
    </row>
    <row r="23" spans="2:9" x14ac:dyDescent="0.25">
      <c r="B23" s="99" t="s">
        <v>52</v>
      </c>
      <c r="C23" s="69" t="s">
        <v>34</v>
      </c>
      <c r="D23" s="34">
        <v>22779</v>
      </c>
      <c r="E23" s="35">
        <f t="shared" si="1"/>
        <v>4.3221321342289703E-5</v>
      </c>
      <c r="F23" s="25">
        <v>43982.29</v>
      </c>
      <c r="G23" s="35">
        <f t="shared" si="0"/>
        <v>7.8244867017033789E-5</v>
      </c>
      <c r="H23" s="36">
        <f t="shared" si="2"/>
        <v>0.93082619956977919</v>
      </c>
      <c r="I23" s="37">
        <f t="shared" si="3"/>
        <v>0.81033028577207</v>
      </c>
    </row>
    <row r="24" spans="2:9" s="3" customFormat="1" x14ac:dyDescent="0.25">
      <c r="B24" s="66"/>
      <c r="C24" s="70" t="s">
        <v>16</v>
      </c>
      <c r="D24" s="41">
        <f>SUM(D6:D23)</f>
        <v>427256461</v>
      </c>
      <c r="E24" s="42">
        <f>SUM(E6:E23)</f>
        <v>0.8106847884652737</v>
      </c>
      <c r="F24" s="41">
        <f>SUM(F6:F23)</f>
        <v>447632832.46500069</v>
      </c>
      <c r="G24" s="42">
        <f>SUM(G6:G23)</f>
        <v>0.79634260627816655</v>
      </c>
      <c r="H24" s="43">
        <f t="shared" ref="H24:I29" si="4">(F24-D24)/D24</f>
        <v>4.7691195628287268E-2</v>
      </c>
      <c r="I24" s="44">
        <f t="shared" si="4"/>
        <v>-1.7691441101613199E-2</v>
      </c>
    </row>
    <row r="25" spans="2:9" ht="15.75" customHeight="1" x14ac:dyDescent="0.25">
      <c r="B25" s="65">
        <v>19</v>
      </c>
      <c r="C25" s="68" t="s">
        <v>6</v>
      </c>
      <c r="D25" s="26">
        <v>91545733.895999655</v>
      </c>
      <c r="E25" s="35">
        <f t="shared" si="1"/>
        <v>0.17370067089137994</v>
      </c>
      <c r="F25" s="25">
        <v>104800004.03399989</v>
      </c>
      <c r="G25" s="35">
        <f>F25/$F$29</f>
        <v>0.18644009620747182</v>
      </c>
      <c r="H25" s="36">
        <f t="shared" si="2"/>
        <v>0.14478304530342967</v>
      </c>
      <c r="I25" s="37">
        <f t="shared" si="4"/>
        <v>7.3341255682646184E-2</v>
      </c>
    </row>
    <row r="26" spans="2:9" x14ac:dyDescent="0.25">
      <c r="B26" s="32"/>
      <c r="C26" s="68" t="s">
        <v>7</v>
      </c>
      <c r="D26" s="26">
        <v>8229355.5649991408</v>
      </c>
      <c r="E26" s="35">
        <f t="shared" si="1"/>
        <v>1.5614540643346412E-2</v>
      </c>
      <c r="F26" s="25">
        <v>9678031.0249993689</v>
      </c>
      <c r="G26" s="35">
        <f>F26/$F$29</f>
        <v>1.7217299293370191E-2</v>
      </c>
      <c r="H26" s="36">
        <f t="shared" si="2"/>
        <v>0.17603753399132407</v>
      </c>
      <c r="I26" s="37">
        <f>(G26-E26)/E26</f>
        <v>0.10264526422086827</v>
      </c>
    </row>
    <row r="27" spans="2:9" x14ac:dyDescent="0.25">
      <c r="B27" s="32"/>
      <c r="C27" s="45" t="s">
        <v>8</v>
      </c>
      <c r="D27" s="26">
        <v>0</v>
      </c>
      <c r="E27" s="35">
        <f t="shared" si="1"/>
        <v>0</v>
      </c>
      <c r="F27" s="25">
        <v>0</v>
      </c>
      <c r="G27" s="35">
        <f>F27/$F$29</f>
        <v>0</v>
      </c>
      <c r="H27" s="46" t="s">
        <v>1</v>
      </c>
      <c r="I27" s="47" t="s">
        <v>1</v>
      </c>
    </row>
    <row r="28" spans="2:9" s="3" customFormat="1" x14ac:dyDescent="0.25">
      <c r="B28" s="39"/>
      <c r="C28" s="40" t="s">
        <v>17</v>
      </c>
      <c r="D28" s="41">
        <f>SUM(D25:D27)</f>
        <v>99775089.460998803</v>
      </c>
      <c r="E28" s="42">
        <f>SUM(E25:E26)</f>
        <v>0.18931521153472636</v>
      </c>
      <c r="F28" s="41">
        <f>SUM(F25:F27)</f>
        <v>114478035.05899926</v>
      </c>
      <c r="G28" s="42">
        <f>SUM(G25:G26)</f>
        <v>0.203657395500842</v>
      </c>
      <c r="H28" s="43">
        <f t="shared" si="4"/>
        <v>0.14736088614330636</v>
      </c>
      <c r="I28" s="44">
        <f t="shared" si="4"/>
        <v>7.5758222753721155E-2</v>
      </c>
    </row>
    <row r="29" spans="2:9" s="3" customFormat="1" ht="16.5" thickBot="1" x14ac:dyDescent="0.3">
      <c r="B29" s="48"/>
      <c r="C29" s="49" t="s">
        <v>18</v>
      </c>
      <c r="D29" s="50">
        <f>D24+D28</f>
        <v>527031550.46099877</v>
      </c>
      <c r="E29" s="51">
        <f>E24+E28</f>
        <v>1</v>
      </c>
      <c r="F29" s="50">
        <f>F24+F28-1</f>
        <v>562110866.52399993</v>
      </c>
      <c r="G29" s="51">
        <f>G24+G28</f>
        <v>1.0000000017790085</v>
      </c>
      <c r="H29" s="52">
        <f>(F29-D29)/D29</f>
        <v>6.6560182274319243E-2</v>
      </c>
      <c r="I29" s="53">
        <f t="shared" si="4"/>
        <v>1.7790084960722652E-9</v>
      </c>
    </row>
    <row r="30" spans="2:9" x14ac:dyDescent="0.25">
      <c r="B30" s="4"/>
      <c r="C30" s="5"/>
      <c r="D30" s="6"/>
      <c r="E30" s="7"/>
      <c r="F30" s="8"/>
      <c r="G30" s="4"/>
    </row>
    <row r="31" spans="2:9" x14ac:dyDescent="0.25">
      <c r="B31" s="24"/>
      <c r="C31" s="20"/>
      <c r="D31" s="7"/>
      <c r="E31" s="7"/>
      <c r="F31" s="7"/>
      <c r="G31" s="4"/>
    </row>
    <row r="32" spans="2:9" x14ac:dyDescent="0.25">
      <c r="F32" s="7"/>
    </row>
    <row r="33" spans="6:6" x14ac:dyDescent="0.25">
      <c r="F33" s="9"/>
    </row>
  </sheetData>
  <mergeCells count="9">
    <mergeCell ref="B2:I2"/>
    <mergeCell ref="E4:E5"/>
    <mergeCell ref="G4:G5"/>
    <mergeCell ref="H4:H5"/>
    <mergeCell ref="I4:I5"/>
    <mergeCell ref="B4:B5"/>
    <mergeCell ref="C4:C5"/>
    <mergeCell ref="D4:D5"/>
    <mergeCell ref="F4:F5"/>
  </mergeCells>
  <phoneticPr fontId="24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osiguranja&amp;RGodišnje izvješće</oddHeader>
    <oddFooter>&amp;CU izvješće su uključeni podatci zaključno s 31.12.2014. godine.</oddFooter>
  </headerFooter>
  <ignoredErrors>
    <ignoredError sqref="E24 G24 E28 F28:F2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35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0" width="10.28515625" style="1"/>
    <col min="11" max="11" width="13.85546875" style="1" bestFit="1" customWidth="1"/>
    <col min="12" max="12" width="14.28515625" style="1" bestFit="1" customWidth="1"/>
    <col min="13" max="16384" width="10.28515625" style="1"/>
  </cols>
  <sheetData>
    <row r="2" spans="2:9" x14ac:dyDescent="0.25">
      <c r="B2" s="79" t="s">
        <v>19</v>
      </c>
      <c r="C2" s="80"/>
      <c r="D2" s="80"/>
      <c r="E2" s="80"/>
      <c r="F2" s="80"/>
      <c r="G2" s="80"/>
      <c r="H2" s="80"/>
      <c r="I2" s="81"/>
    </row>
    <row r="3" spans="2:9" ht="16.5" thickBot="1" x14ac:dyDescent="0.3">
      <c r="C3" s="3"/>
    </row>
    <row r="4" spans="2:9" ht="15.75" customHeight="1" x14ac:dyDescent="0.25">
      <c r="B4" s="97"/>
      <c r="C4" s="82" t="s">
        <v>2</v>
      </c>
      <c r="D4" s="91" t="s">
        <v>9</v>
      </c>
      <c r="E4" s="82" t="s">
        <v>3</v>
      </c>
      <c r="F4" s="91" t="s">
        <v>10</v>
      </c>
      <c r="G4" s="82" t="s">
        <v>3</v>
      </c>
      <c r="H4" s="93" t="s">
        <v>11</v>
      </c>
      <c r="I4" s="95" t="s">
        <v>12</v>
      </c>
    </row>
    <row r="5" spans="2:9" x14ac:dyDescent="0.25">
      <c r="B5" s="98"/>
      <c r="C5" s="90"/>
      <c r="D5" s="92"/>
      <c r="E5" s="83" t="s">
        <v>0</v>
      </c>
      <c r="F5" s="92"/>
      <c r="G5" s="83" t="s">
        <v>0</v>
      </c>
      <c r="H5" s="94"/>
      <c r="I5" s="96"/>
    </row>
    <row r="6" spans="2:9" x14ac:dyDescent="0.25">
      <c r="B6" s="99" t="s">
        <v>35</v>
      </c>
      <c r="C6" s="71" t="s">
        <v>22</v>
      </c>
      <c r="D6" s="31">
        <v>27595073</v>
      </c>
      <c r="E6" s="54">
        <f>D6/$D$29</f>
        <v>7.1336077871777134E-2</v>
      </c>
      <c r="F6" s="34">
        <v>26742445.379999701</v>
      </c>
      <c r="G6" s="55">
        <f>F6/$F$29</f>
        <v>6.5810059346148489E-2</v>
      </c>
      <c r="H6" s="36">
        <f>(F6-D6)/D6</f>
        <v>-3.0897820781278566E-2</v>
      </c>
      <c r="I6" s="37">
        <f>(G6-E6)/E6</f>
        <v>-7.7464568987958296E-2</v>
      </c>
    </row>
    <row r="7" spans="2:9" x14ac:dyDescent="0.25">
      <c r="B7" s="99" t="s">
        <v>36</v>
      </c>
      <c r="C7" s="72" t="s">
        <v>4</v>
      </c>
      <c r="D7" s="31">
        <v>5212648</v>
      </c>
      <c r="E7" s="54">
        <f t="shared" ref="E7:E23" si="0">D7/$D$29</f>
        <v>1.3475226669853829E-2</v>
      </c>
      <c r="F7" s="34">
        <v>5274185.450000002</v>
      </c>
      <c r="G7" s="55">
        <f t="shared" ref="G7:G23" si="1">F7/$F$29</f>
        <v>1.2979159255446402E-2</v>
      </c>
      <c r="H7" s="36">
        <f t="shared" ref="H7:H23" si="2">(F7-D7)/D7</f>
        <v>1.1805410608965356E-2</v>
      </c>
      <c r="I7" s="37">
        <f t="shared" ref="I7:I23" si="3">(G7-E7)/E7</f>
        <v>-3.6813289049690411E-2</v>
      </c>
    </row>
    <row r="8" spans="2:9" x14ac:dyDescent="0.25">
      <c r="B8" s="99" t="s">
        <v>37</v>
      </c>
      <c r="C8" s="73" t="s">
        <v>23</v>
      </c>
      <c r="D8" s="31">
        <v>46322391</v>
      </c>
      <c r="E8" s="54">
        <f t="shared" si="0"/>
        <v>0.1197481047280762</v>
      </c>
      <c r="F8" s="34">
        <v>45600883.329999998</v>
      </c>
      <c r="G8" s="55">
        <f t="shared" si="1"/>
        <v>0.11221848995262403</v>
      </c>
      <c r="H8" s="36">
        <f t="shared" si="2"/>
        <v>-1.5575786448501801E-2</v>
      </c>
      <c r="I8" s="37">
        <f t="shared" si="3"/>
        <v>-6.287878035773857E-2</v>
      </c>
    </row>
    <row r="9" spans="2:9" x14ac:dyDescent="0.25">
      <c r="B9" s="99" t="s">
        <v>38</v>
      </c>
      <c r="C9" s="73" t="s">
        <v>24</v>
      </c>
      <c r="D9" s="31">
        <v>15000</v>
      </c>
      <c r="E9" s="54">
        <f t="shared" si="0"/>
        <v>3.8776529711541513E-5</v>
      </c>
      <c r="F9" s="34">
        <v>36504</v>
      </c>
      <c r="G9" s="55">
        <f t="shared" si="1"/>
        <v>8.9832114162920697E-5</v>
      </c>
      <c r="H9" s="36">
        <f t="shared" si="2"/>
        <v>1.4336</v>
      </c>
      <c r="I9" s="37">
        <f t="shared" si="3"/>
        <v>1.3166620332242602</v>
      </c>
    </row>
    <row r="10" spans="2:9" x14ac:dyDescent="0.25">
      <c r="B10" s="99" t="s">
        <v>39</v>
      </c>
      <c r="C10" s="73" t="s">
        <v>25</v>
      </c>
      <c r="D10" s="31">
        <v>151575</v>
      </c>
      <c r="E10" s="54">
        <f t="shared" si="0"/>
        <v>3.9183683273512696E-4</v>
      </c>
      <c r="F10" s="34">
        <v>268488.64</v>
      </c>
      <c r="G10" s="55">
        <f t="shared" si="1"/>
        <v>6.6071943238897981E-4</v>
      </c>
      <c r="H10" s="36">
        <f t="shared" si="2"/>
        <v>0.77132535048655793</v>
      </c>
      <c r="I10" s="37">
        <f t="shared" si="3"/>
        <v>0.6862106295035606</v>
      </c>
    </row>
    <row r="11" spans="2:9" x14ac:dyDescent="0.25">
      <c r="B11" s="99" t="s">
        <v>40</v>
      </c>
      <c r="C11" s="73" t="s">
        <v>26</v>
      </c>
      <c r="D11" s="31">
        <v>22485</v>
      </c>
      <c r="E11" s="54">
        <f t="shared" si="0"/>
        <v>5.8126018037600729E-5</v>
      </c>
      <c r="F11" s="34">
        <v>16573.43</v>
      </c>
      <c r="G11" s="55">
        <f t="shared" si="1"/>
        <v>4.0785290812819826E-5</v>
      </c>
      <c r="H11" s="36">
        <f t="shared" si="2"/>
        <v>-0.26291171892372689</v>
      </c>
      <c r="I11" s="37">
        <f t="shared" si="3"/>
        <v>-0.2983298669033802</v>
      </c>
    </row>
    <row r="12" spans="2:9" x14ac:dyDescent="0.25">
      <c r="B12" s="99" t="s">
        <v>41</v>
      </c>
      <c r="C12" s="73" t="s">
        <v>13</v>
      </c>
      <c r="D12" s="31">
        <v>5012473</v>
      </c>
      <c r="E12" s="54">
        <f t="shared" si="0"/>
        <v>1.2957753880853308E-2</v>
      </c>
      <c r="F12" s="34">
        <v>3439049.0600000005</v>
      </c>
      <c r="G12" s="55">
        <f t="shared" si="1"/>
        <v>8.4631012428721553E-3</v>
      </c>
      <c r="H12" s="36">
        <f t="shared" si="2"/>
        <v>-0.31390172874746647</v>
      </c>
      <c r="I12" s="37">
        <f t="shared" si="3"/>
        <v>-0.34686973369841206</v>
      </c>
    </row>
    <row r="13" spans="2:9" x14ac:dyDescent="0.25">
      <c r="B13" s="99" t="s">
        <v>42</v>
      </c>
      <c r="C13" s="73" t="s">
        <v>14</v>
      </c>
      <c r="D13" s="31">
        <v>20900465</v>
      </c>
      <c r="E13" s="54">
        <f t="shared" si="0"/>
        <v>5.4029833470502234E-2</v>
      </c>
      <c r="F13" s="34">
        <v>20720915.445</v>
      </c>
      <c r="G13" s="55">
        <f t="shared" si="1"/>
        <v>5.0991771910351383E-2</v>
      </c>
      <c r="H13" s="36">
        <f t="shared" si="2"/>
        <v>-8.5906966663181761E-3</v>
      </c>
      <c r="I13" s="37">
        <f t="shared" si="3"/>
        <v>-5.6229334147577761E-2</v>
      </c>
    </row>
    <row r="14" spans="2:9" x14ac:dyDescent="0.25">
      <c r="B14" s="99" t="s">
        <v>43</v>
      </c>
      <c r="C14" s="73" t="s">
        <v>27</v>
      </c>
      <c r="D14" s="31">
        <v>18873610</v>
      </c>
      <c r="E14" s="54">
        <f t="shared" si="0"/>
        <v>4.8790206595269801E-2</v>
      </c>
      <c r="F14" s="34">
        <v>18523366.460000001</v>
      </c>
      <c r="G14" s="55">
        <f t="shared" si="1"/>
        <v>4.5583858495406977E-2</v>
      </c>
      <c r="H14" s="36">
        <f t="shared" si="2"/>
        <v>-1.8557315744046798E-2</v>
      </c>
      <c r="I14" s="37">
        <f t="shared" si="3"/>
        <v>-6.5717042898803354E-2</v>
      </c>
    </row>
    <row r="15" spans="2:9" x14ac:dyDescent="0.25">
      <c r="B15" s="99" t="s">
        <v>44</v>
      </c>
      <c r="C15" s="73" t="s">
        <v>28</v>
      </c>
      <c r="D15" s="31">
        <v>162654940</v>
      </c>
      <c r="E15" s="54">
        <f t="shared" si="0"/>
        <v>0.42047960757593345</v>
      </c>
      <c r="F15" s="34">
        <v>168772291.46000093</v>
      </c>
      <c r="G15" s="55">
        <f t="shared" si="1"/>
        <v>0.41532905308931978</v>
      </c>
      <c r="H15" s="36">
        <f t="shared" si="2"/>
        <v>3.7609380077856427E-2</v>
      </c>
      <c r="I15" s="37">
        <f t="shared" si="3"/>
        <v>-1.2249237284791608E-2</v>
      </c>
    </row>
    <row r="16" spans="2:9" x14ac:dyDescent="0.25">
      <c r="B16" s="99" t="s">
        <v>45</v>
      </c>
      <c r="C16" s="73" t="s">
        <v>29</v>
      </c>
      <c r="D16" s="31">
        <v>185269</v>
      </c>
      <c r="E16" s="54">
        <f t="shared" si="0"/>
        <v>4.7893925887517228E-4</v>
      </c>
      <c r="F16" s="34">
        <v>297356.88999999996</v>
      </c>
      <c r="G16" s="55">
        <f>F16/$F$29</f>
        <v>7.3176085058106091E-4</v>
      </c>
      <c r="H16" s="36">
        <f t="shared" si="2"/>
        <v>0.60500078264577428</v>
      </c>
      <c r="I16" s="37">
        <f t="shared" si="3"/>
        <v>0.5278781954514663</v>
      </c>
    </row>
    <row r="17" spans="2:12" x14ac:dyDescent="0.25">
      <c r="B17" s="99" t="s">
        <v>46</v>
      </c>
      <c r="C17" s="73" t="s">
        <v>30</v>
      </c>
      <c r="D17" s="31">
        <v>19847</v>
      </c>
      <c r="E17" s="54">
        <f t="shared" si="0"/>
        <v>5.1306519012330956E-5</v>
      </c>
      <c r="F17" s="34">
        <v>23567.39</v>
      </c>
      <c r="G17" s="55">
        <f t="shared" si="1"/>
        <v>5.7996615959951669E-5</v>
      </c>
      <c r="H17" s="36">
        <f t="shared" si="2"/>
        <v>0.18745351942359043</v>
      </c>
      <c r="I17" s="37">
        <f t="shared" si="3"/>
        <v>0.1303946764740134</v>
      </c>
    </row>
    <row r="18" spans="2:12" x14ac:dyDescent="0.25">
      <c r="B18" s="99" t="s">
        <v>47</v>
      </c>
      <c r="C18" s="73" t="s">
        <v>31</v>
      </c>
      <c r="D18" s="31">
        <v>5046640</v>
      </c>
      <c r="E18" s="54">
        <f t="shared" si="0"/>
        <v>1.3046079060230257E-2</v>
      </c>
      <c r="F18" s="34">
        <v>5963446.8999999994</v>
      </c>
      <c r="G18" s="55">
        <f t="shared" si="1"/>
        <v>1.4675351816932816E-2</v>
      </c>
      <c r="H18" s="36">
        <f t="shared" si="2"/>
        <v>0.18166679216270618</v>
      </c>
      <c r="I18" s="37">
        <f t="shared" si="3"/>
        <v>0.12488600974903209</v>
      </c>
    </row>
    <row r="19" spans="2:12" x14ac:dyDescent="0.25">
      <c r="B19" s="99" t="s">
        <v>48</v>
      </c>
      <c r="C19" s="73" t="s">
        <v>5</v>
      </c>
      <c r="D19" s="31">
        <v>6771316</v>
      </c>
      <c r="E19" s="54">
        <f t="shared" si="0"/>
        <v>1.750454240401576E-2</v>
      </c>
      <c r="F19" s="34">
        <v>9361815.8100000005</v>
      </c>
      <c r="G19" s="55">
        <f t="shared" si="1"/>
        <v>2.3038343924396121E-2</v>
      </c>
      <c r="H19" s="36">
        <f t="shared" si="2"/>
        <v>0.38256962309837561</v>
      </c>
      <c r="I19" s="37">
        <f t="shared" si="3"/>
        <v>0.31613517181179435</v>
      </c>
    </row>
    <row r="20" spans="2:12" x14ac:dyDescent="0.25">
      <c r="B20" s="99" t="s">
        <v>49</v>
      </c>
      <c r="C20" s="73" t="s">
        <v>32</v>
      </c>
      <c r="D20" s="31">
        <v>135365</v>
      </c>
      <c r="E20" s="54">
        <f t="shared" si="0"/>
        <v>3.4993232962685447E-4</v>
      </c>
      <c r="F20" s="34">
        <v>131831.22</v>
      </c>
      <c r="G20" s="55">
        <f t="shared" si="1"/>
        <v>3.244213567082269E-4</v>
      </c>
      <c r="H20" s="36">
        <f t="shared" si="2"/>
        <v>-2.610556643150001E-2</v>
      </c>
      <c r="I20" s="37">
        <f t="shared" si="3"/>
        <v>-7.2902589325858649E-2</v>
      </c>
    </row>
    <row r="21" spans="2:12" x14ac:dyDescent="0.25">
      <c r="B21" s="99" t="s">
        <v>50</v>
      </c>
      <c r="C21" s="73" t="s">
        <v>15</v>
      </c>
      <c r="D21" s="31">
        <v>1170282</v>
      </c>
      <c r="E21" s="54">
        <f t="shared" si="0"/>
        <v>3.0252983162588148E-3</v>
      </c>
      <c r="F21" s="34">
        <v>1870297.36</v>
      </c>
      <c r="G21" s="55">
        <f t="shared" si="1"/>
        <v>4.6025850855284135E-3</v>
      </c>
      <c r="H21" s="36">
        <f t="shared" si="2"/>
        <v>0.5981595547056181</v>
      </c>
      <c r="I21" s="37">
        <f t="shared" si="3"/>
        <v>0.52136569831570345</v>
      </c>
    </row>
    <row r="22" spans="2:12" x14ac:dyDescent="0.25">
      <c r="B22" s="99" t="s">
        <v>51</v>
      </c>
      <c r="C22" s="73" t="s">
        <v>33</v>
      </c>
      <c r="D22" s="31">
        <v>17203</v>
      </c>
      <c r="E22" s="54">
        <f t="shared" si="0"/>
        <v>4.4471509375176575E-5</v>
      </c>
      <c r="F22" s="34">
        <v>3676</v>
      </c>
      <c r="G22" s="55">
        <f t="shared" si="1"/>
        <v>9.0462100499368974E-6</v>
      </c>
      <c r="H22" s="36">
        <f t="shared" si="2"/>
        <v>-0.7863163401732256</v>
      </c>
      <c r="I22" s="37">
        <f t="shared" si="3"/>
        <v>-0.79658414618626872</v>
      </c>
    </row>
    <row r="23" spans="2:12" x14ac:dyDescent="0.25">
      <c r="B23" s="99" t="s">
        <v>52</v>
      </c>
      <c r="C23" s="73" t="s">
        <v>34</v>
      </c>
      <c r="D23" s="31">
        <v>21271</v>
      </c>
      <c r="E23" s="54">
        <f t="shared" si="0"/>
        <v>5.498770423294663E-5</v>
      </c>
      <c r="F23" s="34">
        <v>38617.32</v>
      </c>
      <c r="G23" s="55">
        <f t="shared" si="1"/>
        <v>9.5032749805666253E-5</v>
      </c>
      <c r="H23" s="36">
        <f t="shared" si="2"/>
        <v>0.8154915142682525</v>
      </c>
      <c r="I23" s="37">
        <f t="shared" si="3"/>
        <v>0.72825454583583238</v>
      </c>
      <c r="L23" s="4"/>
    </row>
    <row r="24" spans="2:12" s="3" customFormat="1" x14ac:dyDescent="0.25">
      <c r="B24" s="66"/>
      <c r="C24" s="74" t="s">
        <v>16</v>
      </c>
      <c r="D24" s="41">
        <f>SUM(D6:D23)</f>
        <v>300127853</v>
      </c>
      <c r="E24" s="56">
        <f>SUM(E6:E23)</f>
        <v>0.77586110727437751</v>
      </c>
      <c r="F24" s="41">
        <f>SUM(F6:F23)</f>
        <v>307085311.54500067</v>
      </c>
      <c r="G24" s="56">
        <f>SUM(G6:G23)</f>
        <v>0.75570136873949612</v>
      </c>
      <c r="H24" s="57">
        <f>(F24-D24)/D24</f>
        <v>2.3181649005434603E-2</v>
      </c>
      <c r="I24" s="58">
        <f>(G24-E24)/E24</f>
        <v>-2.5983695207642439E-2</v>
      </c>
      <c r="K24" s="1"/>
      <c r="L24" s="23"/>
    </row>
    <row r="25" spans="2:12" s="3" customFormat="1" ht="15.75" customHeight="1" x14ac:dyDescent="0.25">
      <c r="B25" s="65">
        <v>19</v>
      </c>
      <c r="C25" s="72" t="s">
        <v>6</v>
      </c>
      <c r="D25" s="31">
        <v>79590524.895999655</v>
      </c>
      <c r="E25" s="54">
        <f>D25/$D$29</f>
        <v>0.20574962355912765</v>
      </c>
      <c r="F25" s="34">
        <v>90837677.483999893</v>
      </c>
      <c r="G25" s="55">
        <f>F25/$F$29</f>
        <v>0.22354099863130752</v>
      </c>
      <c r="H25" s="36">
        <f>(F25-D25)/D25</f>
        <v>0.14131270779652236</v>
      </c>
      <c r="I25" s="37">
        <f>(G25-E25)/E25</f>
        <v>8.6470996954543855E-2</v>
      </c>
      <c r="K25" s="1"/>
      <c r="L25" s="28"/>
    </row>
    <row r="26" spans="2:12" s="3" customFormat="1" x14ac:dyDescent="0.25">
      <c r="B26" s="32"/>
      <c r="C26" s="72" t="s">
        <v>7</v>
      </c>
      <c r="D26" s="31">
        <v>7113556.5649991408</v>
      </c>
      <c r="E26" s="54">
        <f t="shared" ref="E26:E27" si="4">D26/$D$29</f>
        <v>1.8389269166494689E-2</v>
      </c>
      <c r="F26" s="34">
        <v>8435030.4849993698</v>
      </c>
      <c r="G26" s="55">
        <f t="shared" ref="G26:G27" si="5">F26/$F$29</f>
        <v>2.0757632629196245E-2</v>
      </c>
      <c r="H26" s="36">
        <f>(F26-D26)/D26</f>
        <v>0.18576838574705123</v>
      </c>
      <c r="I26" s="37">
        <f t="shared" ref="I26" si="6">(G26-E26)/E26</f>
        <v>0.1287905158850316</v>
      </c>
      <c r="K26" s="1"/>
      <c r="L26" s="23"/>
    </row>
    <row r="27" spans="2:12" s="3" customFormat="1" x14ac:dyDescent="0.25">
      <c r="B27" s="32"/>
      <c r="C27" s="33" t="s">
        <v>8</v>
      </c>
      <c r="D27" s="31">
        <v>0</v>
      </c>
      <c r="E27" s="54">
        <f t="shared" si="4"/>
        <v>0</v>
      </c>
      <c r="F27" s="34">
        <v>0</v>
      </c>
      <c r="G27" s="55">
        <f t="shared" si="5"/>
        <v>0</v>
      </c>
      <c r="H27" s="46" t="s">
        <v>1</v>
      </c>
      <c r="I27" s="38" t="s">
        <v>1</v>
      </c>
      <c r="K27" s="1"/>
      <c r="L27" s="23"/>
    </row>
    <row r="28" spans="2:12" s="17" customFormat="1" x14ac:dyDescent="0.25">
      <c r="B28" s="39"/>
      <c r="C28" s="40" t="s">
        <v>17</v>
      </c>
      <c r="D28" s="59">
        <f>SUM(D25:D27)</f>
        <v>86704081.460998803</v>
      </c>
      <c r="E28" s="60">
        <f>E25+E26+E27</f>
        <v>0.22413889272562235</v>
      </c>
      <c r="F28" s="59">
        <f>SUM(F25:F27)</f>
        <v>99272707.968999267</v>
      </c>
      <c r="G28" s="60">
        <f>SUM(G25:G27)</f>
        <v>0.24429863126050377</v>
      </c>
      <c r="H28" s="43">
        <f t="shared" ref="H28" si="7">(F28-D28)/D28</f>
        <v>0.14496003297900201</v>
      </c>
      <c r="I28" s="44">
        <f t="shared" ref="I28" si="8">(G28-E28)/E28</f>
        <v>8.9943062936247278E-2</v>
      </c>
      <c r="K28" s="1"/>
    </row>
    <row r="29" spans="2:12" s="3" customFormat="1" ht="16.5" thickBot="1" x14ac:dyDescent="0.3">
      <c r="B29" s="61"/>
      <c r="C29" s="49" t="s">
        <v>18</v>
      </c>
      <c r="D29" s="50">
        <f>SUM(D24:D27)</f>
        <v>386831934.46099883</v>
      </c>
      <c r="E29" s="62">
        <f>E24+E28</f>
        <v>0.99999999999999989</v>
      </c>
      <c r="F29" s="50">
        <f>SUM(F24:F27)</f>
        <v>406358019.51399994</v>
      </c>
      <c r="G29" s="62">
        <f>G24+G28</f>
        <v>0.99999999999999989</v>
      </c>
      <c r="H29" s="52">
        <f t="shared" ref="H29" si="9">(F29-D29)/D29</f>
        <v>5.0476921147185598E-2</v>
      </c>
      <c r="I29" s="53">
        <f t="shared" ref="I29" si="10">(G29-E29)/E29</f>
        <v>0</v>
      </c>
      <c r="K29" s="1"/>
    </row>
    <row r="30" spans="2:12" x14ac:dyDescent="0.25">
      <c r="B30" s="10"/>
      <c r="C30" s="11"/>
      <c r="D30" s="6"/>
      <c r="E30" s="12"/>
      <c r="F30" s="6"/>
      <c r="G30" s="12"/>
      <c r="H30" s="13"/>
    </row>
    <row r="31" spans="2:12" x14ac:dyDescent="0.25">
      <c r="B31" s="24"/>
      <c r="C31" s="20"/>
      <c r="D31" s="6"/>
      <c r="E31" s="12"/>
      <c r="F31" s="21"/>
      <c r="G31" s="12"/>
      <c r="H31" s="13"/>
    </row>
    <row r="32" spans="2:12" x14ac:dyDescent="0.25">
      <c r="B32" s="22"/>
    </row>
    <row r="34" spans="2:2" x14ac:dyDescent="0.25">
      <c r="B34" s="22"/>
    </row>
    <row r="35" spans="2:2" x14ac:dyDescent="0.25">
      <c r="B35" s="22"/>
    </row>
  </sheetData>
  <mergeCells count="9">
    <mergeCell ref="B2:I2"/>
    <mergeCell ref="H4:H5"/>
    <mergeCell ref="I4:I5"/>
    <mergeCell ref="E4:E5"/>
    <mergeCell ref="G4:G5"/>
    <mergeCell ref="B4:B5"/>
    <mergeCell ref="C4:C5"/>
    <mergeCell ref="D4:D5"/>
    <mergeCell ref="F4:F5"/>
  </mergeCells>
  <phoneticPr fontId="24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osiguranja&amp;RGodišnje izvješće</oddHeader>
    <oddFooter>&amp;CU izvješće su uključeni podatci zaključno s 31.12.2014. godine.</oddFooter>
  </headerFooter>
  <ignoredErrors>
    <ignoredError sqref="G24 E24 E29:F29 E2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3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79" t="s">
        <v>20</v>
      </c>
      <c r="C2" s="80"/>
      <c r="D2" s="80"/>
      <c r="E2" s="80"/>
      <c r="F2" s="80"/>
      <c r="G2" s="80"/>
      <c r="H2" s="80"/>
      <c r="I2" s="81"/>
    </row>
    <row r="3" spans="2:9" ht="16.5" thickBot="1" x14ac:dyDescent="0.3">
      <c r="B3" s="2"/>
      <c r="C3" s="3"/>
    </row>
    <row r="4" spans="2:9" ht="15.75" customHeight="1" x14ac:dyDescent="0.25">
      <c r="B4" s="88"/>
      <c r="C4" s="82" t="s">
        <v>2</v>
      </c>
      <c r="D4" s="91" t="s">
        <v>9</v>
      </c>
      <c r="E4" s="82" t="s">
        <v>3</v>
      </c>
      <c r="F4" s="91" t="s">
        <v>10</v>
      </c>
      <c r="G4" s="82" t="s">
        <v>3</v>
      </c>
      <c r="H4" s="84" t="s">
        <v>11</v>
      </c>
      <c r="I4" s="86" t="s">
        <v>12</v>
      </c>
    </row>
    <row r="5" spans="2:9" x14ac:dyDescent="0.25">
      <c r="B5" s="89"/>
      <c r="C5" s="90"/>
      <c r="D5" s="92"/>
      <c r="E5" s="83" t="s">
        <v>0</v>
      </c>
      <c r="F5" s="92"/>
      <c r="G5" s="83" t="s">
        <v>0</v>
      </c>
      <c r="H5" s="85"/>
      <c r="I5" s="87"/>
    </row>
    <row r="6" spans="2:9" x14ac:dyDescent="0.25">
      <c r="B6" s="99" t="s">
        <v>35</v>
      </c>
      <c r="C6" s="75" t="s">
        <v>22</v>
      </c>
      <c r="D6" s="27">
        <v>8904151</v>
      </c>
      <c r="E6" s="54">
        <f t="shared" ref="E6:E23" si="0">D6/$D$28</f>
        <v>6.3510523452503603E-2</v>
      </c>
      <c r="F6" s="27">
        <v>9797621.0500000007</v>
      </c>
      <c r="G6" s="54">
        <f t="shared" ref="G6:G26" si="1">F6/$F$28</f>
        <v>6.2904924122008696E-2</v>
      </c>
      <c r="H6" s="36">
        <f>(F6-D6)/D6</f>
        <v>0.10034309278897008</v>
      </c>
      <c r="I6" s="37">
        <f>(G6-E6)/E6</f>
        <v>-9.5354170863952252E-3</v>
      </c>
    </row>
    <row r="7" spans="2:9" x14ac:dyDescent="0.25">
      <c r="B7" s="99" t="s">
        <v>36</v>
      </c>
      <c r="C7" s="76" t="s">
        <v>4</v>
      </c>
      <c r="D7" s="27">
        <v>902476</v>
      </c>
      <c r="E7" s="54">
        <f t="shared" si="0"/>
        <v>6.4370789717426904E-3</v>
      </c>
      <c r="F7" s="27">
        <v>1057034</v>
      </c>
      <c r="G7" s="54">
        <f t="shared" si="1"/>
        <v>6.7866110788581012E-3</v>
      </c>
      <c r="H7" s="36">
        <f t="shared" ref="H7:H23" si="2">(F7-D7)/D7</f>
        <v>0.17125995594342674</v>
      </c>
      <c r="I7" s="37">
        <f t="shared" ref="I7:I23" si="3">(G7-E7)/E7</f>
        <v>5.4299800988892179E-2</v>
      </c>
    </row>
    <row r="8" spans="2:9" x14ac:dyDescent="0.25">
      <c r="B8" s="99" t="s">
        <v>37</v>
      </c>
      <c r="C8" s="77" t="s">
        <v>23</v>
      </c>
      <c r="D8" s="27">
        <v>9531550</v>
      </c>
      <c r="E8" s="54">
        <f t="shared" si="0"/>
        <v>6.798556424006183E-2</v>
      </c>
      <c r="F8" s="27">
        <v>10090636.510000002</v>
      </c>
      <c r="G8" s="54">
        <f t="shared" si="1"/>
        <v>6.4786208893466105E-2</v>
      </c>
      <c r="H8" s="36">
        <f t="shared" si="2"/>
        <v>5.8656410552323769E-2</v>
      </c>
      <c r="I8" s="37">
        <f t="shared" si="3"/>
        <v>-4.7059333585856192E-2</v>
      </c>
    </row>
    <row r="9" spans="2:9" x14ac:dyDescent="0.25">
      <c r="B9" s="99" t="s">
        <v>38</v>
      </c>
      <c r="C9" s="77" t="s">
        <v>24</v>
      </c>
      <c r="D9" s="27">
        <v>0</v>
      </c>
      <c r="E9" s="54">
        <f t="shared" si="0"/>
        <v>0</v>
      </c>
      <c r="F9" s="27">
        <v>0</v>
      </c>
      <c r="G9" s="54">
        <f t="shared" si="1"/>
        <v>0</v>
      </c>
      <c r="H9" s="46" t="s">
        <v>1</v>
      </c>
      <c r="I9" s="38" t="s">
        <v>1</v>
      </c>
    </row>
    <row r="10" spans="2:9" x14ac:dyDescent="0.25">
      <c r="B10" s="99" t="s">
        <v>39</v>
      </c>
      <c r="C10" s="77" t="s">
        <v>25</v>
      </c>
      <c r="D10" s="27">
        <v>3520</v>
      </c>
      <c r="E10" s="54">
        <f t="shared" si="0"/>
        <v>2.5107058781102509E-5</v>
      </c>
      <c r="F10" s="27">
        <v>2551.81</v>
      </c>
      <c r="G10" s="54">
        <f t="shared" si="1"/>
        <v>1.6383713312098657E-5</v>
      </c>
      <c r="H10" s="36">
        <f t="shared" si="2"/>
        <v>-0.27505397727272729</v>
      </c>
      <c r="I10" s="37">
        <f t="shared" si="3"/>
        <v>-0.34744593323570455</v>
      </c>
    </row>
    <row r="11" spans="2:9" x14ac:dyDescent="0.25">
      <c r="B11" s="99" t="s">
        <v>40</v>
      </c>
      <c r="C11" s="77" t="s">
        <v>26</v>
      </c>
      <c r="D11" s="27">
        <v>48617</v>
      </c>
      <c r="E11" s="54">
        <f t="shared" si="0"/>
        <v>3.4676985135251726E-4</v>
      </c>
      <c r="F11" s="27">
        <v>14855.18</v>
      </c>
      <c r="G11" s="54">
        <f t="shared" si="1"/>
        <v>9.5376619074155874E-5</v>
      </c>
      <c r="H11" s="36">
        <f t="shared" si="2"/>
        <v>-0.6944447415513092</v>
      </c>
      <c r="I11" s="37">
        <f t="shared" si="3"/>
        <v>-0.72495700332034207</v>
      </c>
    </row>
    <row r="12" spans="2:9" x14ac:dyDescent="0.25">
      <c r="B12" s="99" t="s">
        <v>41</v>
      </c>
      <c r="C12" s="77" t="s">
        <v>13</v>
      </c>
      <c r="D12" s="27">
        <v>961015</v>
      </c>
      <c r="E12" s="54">
        <f t="shared" si="0"/>
        <v>6.8546193450344404E-3</v>
      </c>
      <c r="F12" s="27">
        <v>840371.39000000013</v>
      </c>
      <c r="G12" s="54">
        <f t="shared" si="1"/>
        <v>5.3955443114690567E-3</v>
      </c>
      <c r="H12" s="36">
        <f t="shared" si="2"/>
        <v>-0.12553769712231325</v>
      </c>
      <c r="I12" s="37">
        <f t="shared" si="3"/>
        <v>-0.21286011084223858</v>
      </c>
    </row>
    <row r="13" spans="2:9" x14ac:dyDescent="0.25">
      <c r="B13" s="99" t="s">
        <v>42</v>
      </c>
      <c r="C13" s="77" t="s">
        <v>14</v>
      </c>
      <c r="D13" s="27">
        <v>6187734</v>
      </c>
      <c r="E13" s="54">
        <f t="shared" si="0"/>
        <v>4.4135170812450726E-2</v>
      </c>
      <c r="F13" s="27">
        <v>7206000.5099999988</v>
      </c>
      <c r="G13" s="54">
        <f t="shared" si="1"/>
        <v>4.6265610089574333E-2</v>
      </c>
      <c r="H13" s="36">
        <f t="shared" si="2"/>
        <v>0.1645621014090132</v>
      </c>
      <c r="I13" s="37">
        <f t="shared" si="3"/>
        <v>4.8270783547587411E-2</v>
      </c>
    </row>
    <row r="14" spans="2:9" x14ac:dyDescent="0.25">
      <c r="B14" s="99" t="s">
        <v>43</v>
      </c>
      <c r="C14" s="77" t="s">
        <v>27</v>
      </c>
      <c r="D14" s="27">
        <v>7112393</v>
      </c>
      <c r="E14" s="54">
        <f t="shared" si="0"/>
        <v>5.0730474183324437E-2</v>
      </c>
      <c r="F14" s="27">
        <v>10300674.439999999</v>
      </c>
      <c r="G14" s="54">
        <f t="shared" si="1"/>
        <v>6.6134742377458491E-2</v>
      </c>
      <c r="H14" s="36">
        <f t="shared" si="2"/>
        <v>0.44827126959941604</v>
      </c>
      <c r="I14" s="37">
        <f t="shared" si="3"/>
        <v>0.30364920577063276</v>
      </c>
    </row>
    <row r="15" spans="2:9" x14ac:dyDescent="0.25">
      <c r="B15" s="99" t="s">
        <v>44</v>
      </c>
      <c r="C15" s="77" t="s">
        <v>28</v>
      </c>
      <c r="D15" s="27">
        <v>92454100</v>
      </c>
      <c r="E15" s="54">
        <f t="shared" si="0"/>
        <v>0.65944617137895722</v>
      </c>
      <c r="F15" s="27">
        <v>99632266.549999997</v>
      </c>
      <c r="G15" s="54">
        <f t="shared" si="1"/>
        <v>0.63968183046143579</v>
      </c>
      <c r="H15" s="36">
        <f t="shared" si="2"/>
        <v>7.7640326929795403E-2</v>
      </c>
      <c r="I15" s="37">
        <f t="shared" si="3"/>
        <v>-2.9971120881925124E-2</v>
      </c>
    </row>
    <row r="16" spans="2:9" x14ac:dyDescent="0.25">
      <c r="B16" s="99" t="s">
        <v>45</v>
      </c>
      <c r="C16" s="77" t="s">
        <v>29</v>
      </c>
      <c r="D16" s="27">
        <v>7669</v>
      </c>
      <c r="E16" s="54">
        <f t="shared" si="0"/>
        <v>5.4700577781896351E-5</v>
      </c>
      <c r="F16" s="27">
        <v>5596.06</v>
      </c>
      <c r="G16" s="54">
        <f t="shared" si="1"/>
        <v>3.592910236941732E-5</v>
      </c>
      <c r="H16" s="36">
        <f t="shared" si="2"/>
        <v>-0.27030121267440338</v>
      </c>
      <c r="I16" s="37">
        <f t="shared" si="3"/>
        <v>-0.34316777214539074</v>
      </c>
    </row>
    <row r="17" spans="2:9" x14ac:dyDescent="0.25">
      <c r="B17" s="99" t="s">
        <v>46</v>
      </c>
      <c r="C17" s="77" t="s">
        <v>30</v>
      </c>
      <c r="D17" s="27">
        <v>5106</v>
      </c>
      <c r="E17" s="54">
        <f t="shared" si="0"/>
        <v>3.6419500606906085E-5</v>
      </c>
      <c r="F17" s="27">
        <v>5030.8</v>
      </c>
      <c r="G17" s="54">
        <f t="shared" si="1"/>
        <v>3.2299891030486567E-5</v>
      </c>
      <c r="H17" s="36">
        <f t="shared" si="2"/>
        <v>-1.4727771249510344E-2</v>
      </c>
      <c r="I17" s="37">
        <f t="shared" si="3"/>
        <v>-0.11311548779552276</v>
      </c>
    </row>
    <row r="18" spans="2:9" x14ac:dyDescent="0.25">
      <c r="B18" s="99" t="s">
        <v>47</v>
      </c>
      <c r="C18" s="77" t="s">
        <v>31</v>
      </c>
      <c r="D18" s="27">
        <v>944257</v>
      </c>
      <c r="E18" s="54">
        <f t="shared" si="0"/>
        <v>6.7350897737123621E-3</v>
      </c>
      <c r="F18" s="27">
        <v>1122220.3699999999</v>
      </c>
      <c r="G18" s="54">
        <f t="shared" si="1"/>
        <v>7.205135497970961E-3</v>
      </c>
      <c r="H18" s="36">
        <f t="shared" si="2"/>
        <v>0.18846920912421075</v>
      </c>
      <c r="I18" s="37">
        <f t="shared" si="3"/>
        <v>6.9790565538298849E-2</v>
      </c>
    </row>
    <row r="19" spans="2:9" x14ac:dyDescent="0.25">
      <c r="B19" s="99" t="s">
        <v>48</v>
      </c>
      <c r="C19" s="77" t="s">
        <v>5</v>
      </c>
      <c r="D19" s="27">
        <v>1620</v>
      </c>
      <c r="E19" s="54">
        <f t="shared" si="0"/>
        <v>1.1554953189030132E-5</v>
      </c>
      <c r="F19" s="27">
        <v>21540.36</v>
      </c>
      <c r="G19" s="54">
        <f t="shared" si="1"/>
        <v>1.3829833838702624E-4</v>
      </c>
      <c r="H19" s="36">
        <f t="shared" si="2"/>
        <v>12.29651851851852</v>
      </c>
      <c r="I19" s="37">
        <f t="shared" si="3"/>
        <v>10.968749342777246</v>
      </c>
    </row>
    <row r="20" spans="2:9" x14ac:dyDescent="0.25">
      <c r="B20" s="99" t="s">
        <v>49</v>
      </c>
      <c r="C20" s="77" t="s">
        <v>32</v>
      </c>
      <c r="D20" s="27">
        <v>0</v>
      </c>
      <c r="E20" s="54">
        <f t="shared" si="0"/>
        <v>0</v>
      </c>
      <c r="F20" s="27">
        <v>880.12000000000012</v>
      </c>
      <c r="G20" s="54">
        <f t="shared" si="1"/>
        <v>5.6507474146759638E-6</v>
      </c>
      <c r="H20" s="46" t="s">
        <v>1</v>
      </c>
      <c r="I20" s="38" t="s">
        <v>1</v>
      </c>
    </row>
    <row r="21" spans="2:9" x14ac:dyDescent="0.25">
      <c r="B21" s="99" t="s">
        <v>50</v>
      </c>
      <c r="C21" s="77" t="s">
        <v>15</v>
      </c>
      <c r="D21" s="27">
        <v>62892</v>
      </c>
      <c r="E21" s="54">
        <f t="shared" si="0"/>
        <v>4.4858896047190316E-4</v>
      </c>
      <c r="F21" s="27">
        <v>444876.3</v>
      </c>
      <c r="G21" s="54">
        <f t="shared" si="1"/>
        <v>2.8562964164836704E-3</v>
      </c>
      <c r="H21" s="36">
        <f t="shared" si="2"/>
        <v>6.0736548368631942</v>
      </c>
      <c r="I21" s="37">
        <f t="shared" si="3"/>
        <v>5.3672909236975554</v>
      </c>
    </row>
    <row r="22" spans="2:9" x14ac:dyDescent="0.25">
      <c r="B22" s="99" t="s">
        <v>51</v>
      </c>
      <c r="C22" s="77" t="s">
        <v>33</v>
      </c>
      <c r="D22" s="27">
        <v>0</v>
      </c>
      <c r="E22" s="54">
        <f t="shared" si="0"/>
        <v>0</v>
      </c>
      <c r="F22" s="27">
        <v>0</v>
      </c>
      <c r="G22" s="54">
        <f t="shared" si="1"/>
        <v>0</v>
      </c>
      <c r="H22" s="46" t="s">
        <v>1</v>
      </c>
      <c r="I22" s="38" t="s">
        <v>1</v>
      </c>
    </row>
    <row r="23" spans="2:9" x14ac:dyDescent="0.25">
      <c r="B23" s="99" t="s">
        <v>52</v>
      </c>
      <c r="C23" s="77" t="s">
        <v>34</v>
      </c>
      <c r="D23" s="27">
        <v>1508</v>
      </c>
      <c r="E23" s="54">
        <f t="shared" si="0"/>
        <v>1.0756092227813235E-5</v>
      </c>
      <c r="F23" s="27">
        <v>5364.9</v>
      </c>
      <c r="G23" s="54">
        <f t="shared" si="1"/>
        <v>3.4444956148019671E-5</v>
      </c>
      <c r="H23" s="36">
        <f t="shared" si="2"/>
        <v>2.55762599469496</v>
      </c>
      <c r="I23" s="37">
        <f t="shared" si="3"/>
        <v>2.2023671253907144</v>
      </c>
    </row>
    <row r="24" spans="2:9" s="3" customFormat="1" x14ac:dyDescent="0.25">
      <c r="B24" s="66"/>
      <c r="C24" s="78" t="s">
        <v>16</v>
      </c>
      <c r="D24" s="63">
        <f>SUM(D6:D23)</f>
        <v>127128608</v>
      </c>
      <c r="E24" s="56">
        <f>SUM(E6:E23)</f>
        <v>0.9067685891521986</v>
      </c>
      <c r="F24" s="63">
        <f>SUM(F6:F23)</f>
        <v>140547520.35000005</v>
      </c>
      <c r="G24" s="56">
        <f>SUM(G6:G23)</f>
        <v>0.90237528661646105</v>
      </c>
      <c r="H24" s="43">
        <f t="shared" ref="H24:H28" si="4">(F24-D24)/D24</f>
        <v>0.10555383686730883</v>
      </c>
      <c r="I24" s="44">
        <f t="shared" ref="I24:I28" si="5">(G24-E24)/E24</f>
        <v>-4.8450096179943319E-3</v>
      </c>
    </row>
    <row r="25" spans="2:9" ht="15.75" customHeight="1" x14ac:dyDescent="0.25">
      <c r="B25" s="65">
        <v>19</v>
      </c>
      <c r="C25" s="76" t="s">
        <v>6</v>
      </c>
      <c r="D25" s="27">
        <v>11955209</v>
      </c>
      <c r="E25" s="54">
        <f>D25/$D$28</f>
        <v>8.5272765654365271E-2</v>
      </c>
      <c r="F25" s="27">
        <v>13962326.549999999</v>
      </c>
      <c r="G25" s="54">
        <f t="shared" si="1"/>
        <v>8.9644117455885616E-2</v>
      </c>
      <c r="H25" s="36">
        <f>(F25-D25)/D25</f>
        <v>0.16788644598350383</v>
      </c>
      <c r="I25" s="37">
        <f t="shared" si="5"/>
        <v>5.1263164364091056E-2</v>
      </c>
    </row>
    <row r="26" spans="2:9" x14ac:dyDescent="0.25">
      <c r="B26" s="32"/>
      <c r="C26" s="76" t="s">
        <v>7</v>
      </c>
      <c r="D26" s="27">
        <v>1115799</v>
      </c>
      <c r="E26" s="54">
        <f t="shared" ref="E26" si="6">D26/$D$28</f>
        <v>7.9586451934361927E-3</v>
      </c>
      <c r="F26" s="27">
        <v>1243000.54</v>
      </c>
      <c r="G26" s="54">
        <f t="shared" si="1"/>
        <v>7.9805959276528504E-3</v>
      </c>
      <c r="H26" s="36">
        <f t="shared" si="4"/>
        <v>0.11400040688331863</v>
      </c>
      <c r="I26" s="37">
        <f t="shared" si="5"/>
        <v>2.7580993602731954E-3</v>
      </c>
    </row>
    <row r="27" spans="2:9" s="3" customFormat="1" x14ac:dyDescent="0.25">
      <c r="B27" s="39"/>
      <c r="C27" s="40" t="s">
        <v>17</v>
      </c>
      <c r="D27" s="41">
        <f>D25+D26</f>
        <v>13071008</v>
      </c>
      <c r="E27" s="56">
        <f>E25+E26</f>
        <v>9.3231410847801469E-2</v>
      </c>
      <c r="F27" s="41">
        <f>SUM(F25:F26)</f>
        <v>15205327.09</v>
      </c>
      <c r="G27" s="56">
        <f>G25+G26</f>
        <v>9.7624713383538467E-2</v>
      </c>
      <c r="H27" s="43">
        <f t="shared" si="4"/>
        <v>0.16328649557861183</v>
      </c>
      <c r="I27" s="44">
        <f t="shared" si="5"/>
        <v>4.7122557685080863E-2</v>
      </c>
    </row>
    <row r="28" spans="2:9" s="3" customFormat="1" ht="16.5" thickBot="1" x14ac:dyDescent="0.3">
      <c r="B28" s="48"/>
      <c r="C28" s="49" t="s">
        <v>18</v>
      </c>
      <c r="D28" s="50">
        <f>D24+D27</f>
        <v>140199616</v>
      </c>
      <c r="E28" s="64">
        <f>E24+E27</f>
        <v>1</v>
      </c>
      <c r="F28" s="50">
        <f>F24+F27</f>
        <v>155752847.44000006</v>
      </c>
      <c r="G28" s="64">
        <f>G24+G27</f>
        <v>0.99999999999999956</v>
      </c>
      <c r="H28" s="52">
        <f t="shared" si="4"/>
        <v>0.11093633409095827</v>
      </c>
      <c r="I28" s="53">
        <f t="shared" si="5"/>
        <v>-4.4408920985006262E-16</v>
      </c>
    </row>
    <row r="29" spans="2:9" x14ac:dyDescent="0.25">
      <c r="B29" s="14"/>
      <c r="C29" s="15"/>
      <c r="D29" s="6"/>
      <c r="E29" s="16"/>
      <c r="F29" s="6"/>
      <c r="G29" s="16"/>
      <c r="H29" s="13"/>
    </row>
    <row r="30" spans="2:9" x14ac:dyDescent="0.25">
      <c r="B30" s="24"/>
      <c r="C30" s="20"/>
      <c r="D30" s="6"/>
      <c r="E30" s="16"/>
      <c r="F30" s="19"/>
      <c r="G30" s="16"/>
      <c r="H30" s="19"/>
    </row>
    <row r="31" spans="2:9" x14ac:dyDescent="0.25">
      <c r="F31" s="29"/>
      <c r="G31" s="4"/>
      <c r="H31" s="19"/>
    </row>
    <row r="32" spans="2:9" x14ac:dyDescent="0.25">
      <c r="F32" s="30"/>
      <c r="H32" s="19"/>
    </row>
    <row r="33" spans="6:8" x14ac:dyDescent="0.25">
      <c r="F33" s="29"/>
      <c r="H33" s="18"/>
    </row>
  </sheetData>
  <mergeCells count="9">
    <mergeCell ref="B2:I2"/>
    <mergeCell ref="G4:G5"/>
    <mergeCell ref="H4:H5"/>
    <mergeCell ref="I4:I5"/>
    <mergeCell ref="B4:B5"/>
    <mergeCell ref="C4:C5"/>
    <mergeCell ref="D4:D5"/>
    <mergeCell ref="F4:F5"/>
    <mergeCell ref="E4:E5"/>
  </mergeCells>
  <phoneticPr fontId="24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 &amp;RGodišnje izvješće</oddHeader>
  </headerFooter>
  <ignoredErrors>
    <ignoredError sqref="E24 G24 F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 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2020-02-06T10:21:21Z</cp:lastPrinted>
  <dcterms:created xsi:type="dcterms:W3CDTF">2011-07-19T08:09:31Z</dcterms:created>
  <dcterms:modified xsi:type="dcterms:W3CDTF">2020-02-06T15:33:35Z</dcterms:modified>
</cp:coreProperties>
</file>