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9170" windowHeight="5610" tabRatio="546"/>
  </bookViews>
  <sheets>
    <sheet name="Kapital" sheetId="8" r:id="rId1"/>
    <sheet name="Ukupni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I36" i="8" l="1"/>
  <c r="H36" i="8"/>
  <c r="D35" i="6" l="1"/>
  <c r="F36" i="8" l="1"/>
  <c r="G35" i="8" s="1"/>
  <c r="F7" i="9" l="1"/>
  <c r="F8" i="9"/>
  <c r="F9" i="9"/>
  <c r="F10" i="9"/>
  <c r="F11" i="9"/>
  <c r="F12" i="9"/>
  <c r="E31" i="6" l="1"/>
  <c r="E32" i="6"/>
  <c r="E24" i="6"/>
  <c r="AM12" i="9"/>
  <c r="AM11" i="9"/>
  <c r="AM10" i="9"/>
  <c r="AM8" i="9"/>
  <c r="AM9" i="9"/>
  <c r="AM7" i="9"/>
  <c r="AJ12" i="9"/>
  <c r="AJ11" i="9"/>
  <c r="AJ10" i="9"/>
  <c r="AJ8" i="9"/>
  <c r="AJ9" i="9"/>
  <c r="AJ7" i="9"/>
  <c r="AG12" i="9"/>
  <c r="AG11" i="9"/>
  <c r="AG10" i="9"/>
  <c r="AG8" i="9"/>
  <c r="AG9" i="9"/>
  <c r="AG7" i="9"/>
  <c r="AD12" i="9"/>
  <c r="AD11" i="9"/>
  <c r="AD10" i="9"/>
  <c r="AD8" i="9"/>
  <c r="AD9" i="9"/>
  <c r="AD7" i="9"/>
  <c r="AA12" i="9"/>
  <c r="AA11" i="9"/>
  <c r="AA10" i="9"/>
  <c r="AA8" i="9"/>
  <c r="AA9" i="9"/>
  <c r="AA7" i="9"/>
  <c r="X12" i="9"/>
  <c r="X11" i="9"/>
  <c r="X10" i="9"/>
  <c r="X8" i="9"/>
  <c r="X9" i="9"/>
  <c r="X7" i="9"/>
  <c r="U12" i="9"/>
  <c r="U11" i="9"/>
  <c r="U10" i="9"/>
  <c r="U8" i="9"/>
  <c r="U9" i="9"/>
  <c r="U7" i="9"/>
  <c r="R12" i="9"/>
  <c r="R11" i="9"/>
  <c r="R10" i="9"/>
  <c r="R8" i="9"/>
  <c r="R9" i="9"/>
  <c r="R7" i="9"/>
  <c r="O12" i="9"/>
  <c r="O11" i="9"/>
  <c r="O10" i="9"/>
  <c r="O8" i="9"/>
  <c r="O9" i="9"/>
  <c r="O7" i="9"/>
  <c r="L12" i="9"/>
  <c r="L11" i="9"/>
  <c r="L10" i="9"/>
  <c r="L8" i="9"/>
  <c r="L9" i="9"/>
  <c r="L7" i="9"/>
  <c r="I12" i="9"/>
  <c r="I11" i="9"/>
  <c r="I10" i="9"/>
  <c r="I8" i="9"/>
  <c r="I9" i="9"/>
  <c r="I7" i="9"/>
  <c r="BW12" i="9"/>
  <c r="BW11" i="9"/>
  <c r="BW10" i="9"/>
  <c r="BW8" i="9"/>
  <c r="BW9" i="9"/>
  <c r="BW7" i="9"/>
  <c r="BQ12" i="9"/>
  <c r="BQ11" i="9"/>
  <c r="BQ10" i="9"/>
  <c r="BQ8" i="9"/>
  <c r="BQ9" i="9"/>
  <c r="BQ7" i="9"/>
  <c r="BN12" i="9"/>
  <c r="BN11" i="9"/>
  <c r="BN10" i="9"/>
  <c r="BN8" i="9"/>
  <c r="BN9" i="9"/>
  <c r="BN7" i="9"/>
  <c r="BK12" i="9"/>
  <c r="BK11" i="9"/>
  <c r="BK10" i="9"/>
  <c r="BK8" i="9"/>
  <c r="BK9" i="9"/>
  <c r="BK7" i="9"/>
  <c r="BH12" i="9"/>
  <c r="BH11" i="9"/>
  <c r="BH10" i="9"/>
  <c r="BH8" i="9"/>
  <c r="BH9" i="9"/>
  <c r="BH7" i="9"/>
  <c r="AY12" i="9"/>
  <c r="AY11" i="9"/>
  <c r="AY10" i="9"/>
  <c r="AY8" i="9"/>
  <c r="AY9" i="9"/>
  <c r="AY7" i="9"/>
  <c r="BE12" i="9"/>
  <c r="BE11" i="9"/>
  <c r="BE10" i="9"/>
  <c r="BE8" i="9"/>
  <c r="BE9" i="9"/>
  <c r="BE7" i="9"/>
  <c r="BB12" i="9"/>
  <c r="BB11" i="9"/>
  <c r="BB10" i="9"/>
  <c r="BB8" i="9"/>
  <c r="BB9" i="9"/>
  <c r="BB7" i="9"/>
  <c r="AV11" i="9"/>
  <c r="AV10" i="9"/>
  <c r="AV12" i="9"/>
  <c r="AV8" i="9"/>
  <c r="AV9" i="9"/>
  <c r="AV7" i="9"/>
  <c r="AS12" i="9"/>
  <c r="AS11" i="9"/>
  <c r="AS10" i="9"/>
  <c r="AS8" i="9"/>
  <c r="AS9" i="9"/>
  <c r="AS7" i="9"/>
  <c r="AP12" i="9"/>
  <c r="AP11" i="9"/>
  <c r="AP10" i="9"/>
  <c r="AP9" i="9"/>
  <c r="AP8" i="9"/>
  <c r="AP7" i="9"/>
  <c r="F35" i="4"/>
  <c r="C35" i="4"/>
  <c r="C22" i="4"/>
  <c r="F22" i="8"/>
  <c r="C36" i="8"/>
  <c r="C35" i="6"/>
  <c r="D21" i="6"/>
  <c r="C21" i="6"/>
  <c r="D24" i="8" l="1"/>
  <c r="D26" i="8"/>
  <c r="D28" i="8"/>
  <c r="D30" i="8"/>
  <c r="D32" i="8"/>
  <c r="D34" i="8"/>
  <c r="D25" i="8"/>
  <c r="D27" i="8"/>
  <c r="D29" i="8"/>
  <c r="D31" i="8"/>
  <c r="D33" i="8"/>
  <c r="C36" i="6"/>
  <c r="I35" i="4"/>
  <c r="C36" i="4"/>
  <c r="E35" i="4" s="1"/>
  <c r="E17" i="6"/>
  <c r="E11" i="6"/>
  <c r="E6" i="6"/>
  <c r="E9" i="6"/>
  <c r="E10" i="6"/>
  <c r="E13" i="6"/>
  <c r="E7" i="6"/>
  <c r="E16" i="6"/>
  <c r="E12" i="6"/>
  <c r="E14" i="6"/>
  <c r="E15" i="6"/>
  <c r="E18" i="6"/>
  <c r="I13" i="4"/>
  <c r="I14" i="4"/>
  <c r="I16" i="4"/>
  <c r="I15" i="4"/>
  <c r="I19" i="4"/>
  <c r="I18" i="4"/>
  <c r="I17" i="4"/>
  <c r="I7" i="4"/>
  <c r="I8" i="4"/>
  <c r="I10" i="4"/>
  <c r="I11" i="4"/>
  <c r="I9" i="4"/>
  <c r="F22" i="4"/>
  <c r="I10" i="8"/>
  <c r="I11" i="8"/>
  <c r="I12" i="8"/>
  <c r="I13" i="8"/>
  <c r="I14" i="8"/>
  <c r="I15" i="8"/>
  <c r="I16" i="8"/>
  <c r="I17" i="8"/>
  <c r="I19" i="8"/>
  <c r="I20" i="8"/>
  <c r="I18" i="8"/>
  <c r="I21" i="8"/>
  <c r="I7" i="8"/>
  <c r="I8" i="8"/>
  <c r="G9" i="8"/>
  <c r="G14" i="4" l="1"/>
  <c r="F36" i="4"/>
  <c r="H35" i="4" s="1"/>
  <c r="G11" i="4"/>
  <c r="G8" i="4"/>
  <c r="G21" i="4"/>
  <c r="G18" i="4"/>
  <c r="G20" i="4"/>
  <c r="G16" i="4"/>
  <c r="G13" i="4"/>
  <c r="G9" i="4"/>
  <c r="G10" i="4"/>
  <c r="G7" i="4"/>
  <c r="G17" i="4"/>
  <c r="G19" i="4"/>
  <c r="G15" i="4"/>
  <c r="G7" i="8"/>
  <c r="G18" i="8"/>
  <c r="G19" i="8"/>
  <c r="G16" i="8"/>
  <c r="G14" i="8"/>
  <c r="G12" i="8"/>
  <c r="G10" i="8"/>
  <c r="G8" i="8"/>
  <c r="G21" i="8"/>
  <c r="G20" i="8"/>
  <c r="G17" i="8"/>
  <c r="G15" i="8"/>
  <c r="G13" i="8"/>
  <c r="G11" i="8"/>
  <c r="G22" i="8" l="1"/>
  <c r="I31" i="8"/>
  <c r="I9" i="8"/>
  <c r="I34" i="8"/>
  <c r="I33" i="8"/>
  <c r="I32" i="8"/>
  <c r="I30" i="8"/>
  <c r="I29" i="8"/>
  <c r="I28" i="8"/>
  <c r="I24" i="8"/>
  <c r="I27" i="8"/>
  <c r="I25" i="8"/>
  <c r="I26" i="8"/>
  <c r="G33" i="8"/>
  <c r="C22" i="8"/>
  <c r="E27" i="6"/>
  <c r="E25" i="6"/>
  <c r="E33" i="6"/>
  <c r="E23" i="6"/>
  <c r="E28" i="6"/>
  <c r="E29" i="6"/>
  <c r="E30" i="6"/>
  <c r="E26" i="6"/>
  <c r="E8" i="6"/>
  <c r="D18" i="4"/>
  <c r="I24" i="4"/>
  <c r="G24" i="4"/>
  <c r="D26" i="4"/>
  <c r="I33" i="4"/>
  <c r="I34" i="4"/>
  <c r="I25" i="4"/>
  <c r="I28" i="4"/>
  <c r="I29" i="4"/>
  <c r="I31" i="4"/>
  <c r="I32" i="4"/>
  <c r="I30" i="4"/>
  <c r="I27" i="4"/>
  <c r="I26" i="4"/>
  <c r="I12" i="4"/>
  <c r="G24" i="8"/>
  <c r="G34" i="8"/>
  <c r="G29" i="8"/>
  <c r="G27" i="8"/>
  <c r="G26" i="8"/>
  <c r="G31" i="8"/>
  <c r="I22" i="8" l="1"/>
  <c r="D7" i="8"/>
  <c r="D9" i="8"/>
  <c r="D11" i="8"/>
  <c r="D13" i="8"/>
  <c r="D15" i="8"/>
  <c r="D17" i="8"/>
  <c r="D19" i="8"/>
  <c r="D8" i="8"/>
  <c r="D10" i="8"/>
  <c r="D12" i="8"/>
  <c r="D14" i="8"/>
  <c r="D16" i="8"/>
  <c r="D18" i="8"/>
  <c r="D20" i="8"/>
  <c r="D21" i="8"/>
  <c r="D24" i="4"/>
  <c r="D29" i="4"/>
  <c r="D9" i="4"/>
  <c r="D30" i="4"/>
  <c r="D7" i="4"/>
  <c r="D33" i="4"/>
  <c r="D32" i="4"/>
  <c r="D25" i="4"/>
  <c r="D34" i="4"/>
  <c r="D31" i="4"/>
  <c r="D28" i="4"/>
  <c r="D27" i="4"/>
  <c r="D16" i="4"/>
  <c r="E22" i="4"/>
  <c r="D21" i="4"/>
  <c r="D20" i="4"/>
  <c r="D13" i="4"/>
  <c r="D10" i="4"/>
  <c r="E21" i="6"/>
  <c r="D36" i="6"/>
  <c r="E36" i="6" s="1"/>
  <c r="G12" i="4"/>
  <c r="E35" i="6"/>
  <c r="G33" i="4"/>
  <c r="G32" i="4"/>
  <c r="G29" i="4"/>
  <c r="G27" i="4"/>
  <c r="G34" i="4"/>
  <c r="G31" i="4"/>
  <c r="G28" i="4"/>
  <c r="G26" i="4"/>
  <c r="G30" i="4"/>
  <c r="G25" i="4"/>
  <c r="I22" i="4"/>
  <c r="D17" i="4"/>
  <c r="D19" i="4"/>
  <c r="D15" i="4"/>
  <c r="D14" i="4"/>
  <c r="D12" i="4"/>
  <c r="D11" i="4"/>
  <c r="D8" i="4"/>
  <c r="E17" i="4"/>
  <c r="E20" i="4"/>
  <c r="E15" i="4"/>
  <c r="E30" i="4"/>
  <c r="E13" i="4"/>
  <c r="E26" i="4"/>
  <c r="E14" i="4"/>
  <c r="E33" i="4"/>
  <c r="E25" i="4"/>
  <c r="E18" i="4"/>
  <c r="E9" i="4"/>
  <c r="E24" i="4"/>
  <c r="E31" i="4"/>
  <c r="E27" i="4"/>
  <c r="G32" i="8"/>
  <c r="F37" i="8"/>
  <c r="H35" i="8" s="1"/>
  <c r="G25" i="8"/>
  <c r="G36" i="8" s="1"/>
  <c r="G30" i="8"/>
  <c r="G28" i="8"/>
  <c r="C37" i="8"/>
  <c r="E16" i="8" s="1"/>
  <c r="D36" i="8" l="1"/>
  <c r="D22" i="8"/>
  <c r="G35" i="4"/>
  <c r="D35" i="4"/>
  <c r="D22" i="4"/>
  <c r="E16" i="4"/>
  <c r="E7" i="4"/>
  <c r="E32" i="4"/>
  <c r="E11" i="4"/>
  <c r="E19" i="4"/>
  <c r="E34" i="4"/>
  <c r="E21" i="4"/>
  <c r="E8" i="4"/>
  <c r="E28" i="4"/>
  <c r="E29" i="4"/>
  <c r="E12" i="4"/>
  <c r="E36" i="4"/>
  <c r="E10" i="4"/>
  <c r="H14" i="4"/>
  <c r="H15" i="4"/>
  <c r="H19" i="4"/>
  <c r="H17" i="4"/>
  <c r="H7" i="4"/>
  <c r="H10" i="4"/>
  <c r="H9" i="4"/>
  <c r="H13" i="4"/>
  <c r="H16" i="4"/>
  <c r="H20" i="4"/>
  <c r="H18" i="4"/>
  <c r="H21" i="4"/>
  <c r="H8" i="4"/>
  <c r="H11" i="4"/>
  <c r="H11" i="8"/>
  <c r="H13" i="8"/>
  <c r="H15" i="8"/>
  <c r="H17" i="8"/>
  <c r="H20" i="8"/>
  <c r="H21" i="8"/>
  <c r="H8" i="8"/>
  <c r="H10" i="8"/>
  <c r="H12" i="8"/>
  <c r="H14" i="8"/>
  <c r="H16" i="8"/>
  <c r="H19" i="8"/>
  <c r="H18" i="8"/>
  <c r="H7" i="8"/>
  <c r="H9" i="8"/>
  <c r="G22" i="4"/>
  <c r="H22" i="4"/>
  <c r="E29" i="8"/>
  <c r="E19" i="8"/>
  <c r="E10" i="8"/>
  <c r="E33" i="8"/>
  <c r="E34" i="8"/>
  <c r="E21" i="8"/>
  <c r="E12" i="8"/>
  <c r="E32" i="8"/>
  <c r="E13" i="8"/>
  <c r="E28" i="8"/>
  <c r="E11" i="8"/>
  <c r="H29" i="8"/>
  <c r="H26" i="8"/>
  <c r="H24" i="8"/>
  <c r="H31" i="8"/>
  <c r="H25" i="8"/>
  <c r="H25" i="4"/>
  <c r="H31" i="4"/>
  <c r="H26" i="4"/>
  <c r="H24" i="4"/>
  <c r="I36" i="4"/>
  <c r="H28" i="4"/>
  <c r="H34" i="4"/>
  <c r="H27" i="4"/>
  <c r="H12" i="4"/>
  <c r="H32" i="4"/>
  <c r="H33" i="4"/>
  <c r="H30" i="4"/>
  <c r="H29" i="4"/>
  <c r="H30" i="8"/>
  <c r="H28" i="8"/>
  <c r="H27" i="8"/>
  <c r="H34" i="8"/>
  <c r="H32" i="8"/>
  <c r="H33" i="8"/>
  <c r="I37" i="8"/>
  <c r="E30" i="8"/>
  <c r="E17" i="8"/>
  <c r="E15" i="8"/>
  <c r="E31" i="8"/>
  <c r="E18" i="8"/>
  <c r="E14" i="8"/>
  <c r="E27" i="8"/>
  <c r="E9" i="8"/>
  <c r="E25" i="8"/>
  <c r="E8" i="8"/>
  <c r="E26" i="8"/>
  <c r="E24" i="8"/>
  <c r="E7" i="8"/>
  <c r="E20" i="8"/>
  <c r="H22" i="8" l="1"/>
  <c r="E22" i="8"/>
  <c r="E36" i="8"/>
  <c r="H36" i="4"/>
  <c r="H37" i="8" l="1"/>
  <c r="E37" i="8"/>
</calcChain>
</file>

<file path=xl/sharedStrings.xml><?xml version="1.0" encoding="utf-8"?>
<sst xmlns="http://schemas.openxmlformats.org/spreadsheetml/2006/main" count="273" uniqueCount="101">
  <si>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</si>
  <si>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</si>
  <si>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</si>
  <si>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</si>
  <si>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</si>
  <si>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</si>
  <si>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</si>
  <si>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</si>
  <si>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MERKUR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</si>
  <si>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</si>
  <si>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</si>
  <si>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</si>
  <si>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</si>
  <si>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</si>
  <si>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</si>
  <si>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</si>
  <si>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</si>
  <si>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</si>
  <si>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</si>
  <si>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</si>
  <si>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</si>
  <si>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</si>
  <si>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Promjena</t>
  </si>
  <si>
    <t>Br.</t>
  </si>
  <si>
    <t>Dobit/Kapital (%)</t>
  </si>
  <si>
    <t>Isplaćene štete/Premija (%)</t>
  </si>
  <si>
    <t>Kapital (u KM) i pojedinačni udjeli društava po godini</t>
  </si>
  <si>
    <t>Kapital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</si>
  <si>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</si>
  <si>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</si>
  <si>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</si>
  <si>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</si>
  <si>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</si>
  <si>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</si>
  <si>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</si>
  <si>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</si>
  <si>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</si>
  <si>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</si>
  <si>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</si>
  <si>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DUNAV OSIGURANJE a.d.</t>
  </si>
  <si>
    <t>1.</t>
  </si>
  <si>
    <t>2.</t>
  </si>
  <si>
    <t>3.</t>
  </si>
  <si>
    <t>4.</t>
  </si>
  <si>
    <t>5.</t>
  </si>
  <si>
    <t>6.</t>
  </si>
  <si>
    <t>Triglav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</si>
  <si>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</si>
  <si>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</si>
  <si>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</si>
  <si>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</si>
  <si>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</si>
  <si>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</si>
  <si>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</si>
  <si>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</si>
  <si>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</si>
  <si>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</si>
  <si>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</si>
  <si>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</si>
  <si>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</si>
  <si>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Dunav osiguranje a.d.</t>
  </si>
  <si>
    <t>Jahorina osiguranje a.d.</t>
  </si>
  <si>
    <t>Grawe osiguranje a.d.</t>
  </si>
  <si>
    <t>Drina osiguranje a.d.</t>
  </si>
  <si>
    <t>Krajina osiguranje a.d.</t>
  </si>
  <si>
    <t>Mikrofin osiguranje a.d.</t>
  </si>
  <si>
    <t>Triglav osiguranje a.d.</t>
  </si>
  <si>
    <t>Osiguranje Aura a.d.</t>
  </si>
  <si>
    <t>UKUPNO (za sva društva)</t>
  </si>
  <si>
    <t>Promjena ukupnog kapitala (%)</t>
  </si>
  <si>
    <t>Pokazatelji poslovanja</t>
  </si>
  <si>
    <t>Brčko-gas osiguranje d.d.</t>
  </si>
  <si>
    <t xml:space="preserve">Brčko-gas osiguranje d.d. </t>
  </si>
  <si>
    <t>2012.</t>
  </si>
  <si>
    <t>LOK osiguranje d.d.</t>
  </si>
  <si>
    <t>Lido osiguranje d.d.*</t>
  </si>
  <si>
    <t>Bosna-Sunce osiguranje d.d.</t>
  </si>
  <si>
    <t>LOK osiguranje d.d.**</t>
  </si>
  <si>
    <t>Ukupni prihod*</t>
  </si>
  <si>
    <t>osiguranje kojima je oduzeto odobrenje za rad u toku 2012. godine.</t>
  </si>
  <si>
    <t>TRIGLAV OSIGURANJE a.d.</t>
  </si>
  <si>
    <t>Sarajevo-osiguranje d.d.</t>
  </si>
  <si>
    <t>SARAJEVO - OSIGURANJE d.d.</t>
  </si>
  <si>
    <t>2013.</t>
  </si>
  <si>
    <t>Osiguranje Garant d.d.</t>
  </si>
  <si>
    <t>OSIGURANJE GARANT d.d.</t>
  </si>
  <si>
    <t>2012.*</t>
  </si>
  <si>
    <t>Društva sa sjedištem u RS-u*</t>
  </si>
  <si>
    <t>Osiguravajuća i reosiguravajuća društva</t>
  </si>
  <si>
    <t>Skupine osiguranja</t>
  </si>
  <si>
    <t>Premija po zaposleniku (u KM)</t>
  </si>
  <si>
    <t>Ukupni prihod po zaposleniku (u KM)</t>
  </si>
  <si>
    <t>Dobit po zaposleniku (u KM)</t>
  </si>
  <si>
    <t>Dobit/Ukupni prihod (%)</t>
  </si>
  <si>
    <t>Promjena u dobiti (%)</t>
  </si>
  <si>
    <t>Dobit (u KM) i promjena u dobiti (2013. u usporedbi sa 2012.)</t>
  </si>
  <si>
    <t>*Podaci za razdoblje 01.01.-31.03.2012. godine</t>
  </si>
  <si>
    <t>**Podaci za razdoblje 01.01.-30.09.2012. godine</t>
  </si>
  <si>
    <t>*U podatke o ukupnom prihodu nisu uzeti podaci o osiguravajućim društvima kojima je oduzeto odobrenje za rad u tijeku 2012. godine.</t>
  </si>
  <si>
    <t xml:space="preserve">*U podatke o ukupnoj dobiti prije oporezivanja nisu uzeti podaci o društvima za </t>
  </si>
  <si>
    <t>*Osiguranje Garant d.d. Brčko utemeljeno je koncem 2013. godine i nije imalo prihode od premije.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</si>
</sst>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_-* #,##0.00\ _T_L_-;\-* #,##0.00\ _T_L_-;_-* &quot;-&quot;??\ _T_L_-;_-@_-"/>
    <numFmt numFmtId="166" formatCode="_-* #,##0\ _T_L_-;\-* #,##0\ _T_L_-;_-* &quot;-&quot;??\ _T_L_-;_-@_-"/>
    <numFmt numFmtId="167" formatCode="_(* #,##0_);_(* \(#,##0\);_(* &quot;-&quot;??_);_(@_)"/>
    <numFmt numFmtId="168" formatCode="[$-1010409]#,##0;\-#,##0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charset val="204"/>
    </font>
    <font>
      <b/>
      <sz val="9"/>
      <name val="Calibri"/>
      <family val="2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7"/>
      <color theme="1"/>
      <name val="Calibri"/>
      <family val="2"/>
    </font>
    <font>
      <sz val="9"/>
      <color theme="1"/>
      <name val="Calibri"/>
      <family val="2"/>
      <charset val="204"/>
    </font>
    <font>
      <b/>
      <sz val="10"/>
      <color theme="1"/>
      <name val="Calibri"/>
      <family val="2"/>
    </font>
    <font>
      <sz val="10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17">
    <xf numFmtId="0" fontId="0" fillId="0" borderId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4" fillId="0" borderId="0"/>
    <xf numFmtId="0" fontId="29" fillId="0" borderId="0" applyFill="0">
      <alignment horizontal="center" vertical="center" wrapText="1"/>
    </xf>
    <xf numFmtId="0" fontId="21" fillId="0" borderId="0"/>
    <xf numFmtId="0" fontId="4" fillId="23" borderId="7" applyNumberFormat="0" applyFont="0" applyAlignment="0" applyProtection="0"/>
    <xf numFmtId="0" fontId="10" fillId="0" borderId="0"/>
    <xf numFmtId="0" fontId="22" fillId="20" borderId="8" applyNumberFormat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26" fillId="0" borderId="0" xfId="206" applyFont="1"/>
    <xf numFmtId="0" fontId="28" fillId="0" borderId="0" xfId="206" applyFont="1" applyAlignment="1">
      <alignment horizontal="left"/>
    </xf>
    <xf numFmtId="0" fontId="27" fillId="0" borderId="0" xfId="206" applyFont="1" applyBorder="1" applyAlignment="1">
      <alignment vertical="center"/>
    </xf>
    <xf numFmtId="0" fontId="26" fillId="0" borderId="0" xfId="206" applyFont="1" applyBorder="1"/>
    <xf numFmtId="0" fontId="28" fillId="0" borderId="0" xfId="206" applyFont="1"/>
    <xf numFmtId="0" fontId="28" fillId="0" borderId="0" xfId="206" applyFont="1" applyBorder="1"/>
    <xf numFmtId="0" fontId="26" fillId="0" borderId="0" xfId="206" applyFont="1" applyBorder="1" applyAlignment="1">
      <alignment horizontal="right"/>
    </xf>
    <xf numFmtId="3" fontId="27" fillId="0" borderId="0" xfId="206" applyNumberFormat="1" applyFont="1" applyBorder="1" applyAlignment="1">
      <alignment horizontal="right"/>
    </xf>
    <xf numFmtId="0" fontId="27" fillId="0" borderId="0" xfId="206" applyFont="1" applyBorder="1" applyAlignment="1">
      <alignment horizontal="right"/>
    </xf>
    <xf numFmtId="0" fontId="27" fillId="0" borderId="0" xfId="206" applyFont="1"/>
    <xf numFmtId="0" fontId="26" fillId="0" borderId="0" xfId="130" applyFont="1"/>
    <xf numFmtId="3" fontId="27" fillId="0" borderId="0" xfId="206" applyNumberFormat="1" applyFont="1" applyBorder="1" applyAlignment="1">
      <alignment horizontal="right" wrapText="1"/>
    </xf>
    <xf numFmtId="0" fontId="2" fillId="0" borderId="0" xfId="205" applyFont="1"/>
    <xf numFmtId="0" fontId="33" fillId="0" borderId="10" xfId="205" applyFont="1" applyBorder="1" applyAlignment="1">
      <alignment horizontal="center" vertical="center"/>
    </xf>
    <xf numFmtId="10" fontId="33" fillId="0" borderId="19" xfId="205" applyNumberFormat="1" applyFont="1" applyFill="1" applyBorder="1" applyAlignment="1" applyProtection="1">
      <alignment horizontal="right" vertical="center" wrapText="1"/>
    </xf>
    <xf numFmtId="10" fontId="33" fillId="0" borderId="12" xfId="205" applyNumberFormat="1" applyFont="1" applyFill="1" applyBorder="1" applyAlignment="1" applyProtection="1">
      <alignment horizontal="right" vertical="center" wrapText="1"/>
    </xf>
    <xf numFmtId="0" fontId="33" fillId="0" borderId="15" xfId="205" applyFont="1" applyBorder="1" applyAlignment="1">
      <alignment horizontal="center" vertical="center"/>
    </xf>
    <xf numFmtId="10" fontId="33" fillId="0" borderId="28" xfId="205" applyNumberFormat="1" applyFont="1" applyFill="1" applyBorder="1" applyAlignment="1" applyProtection="1">
      <alignment horizontal="right" vertical="center" wrapText="1"/>
    </xf>
    <xf numFmtId="10" fontId="33" fillId="0" borderId="14" xfId="205" applyNumberFormat="1" applyFont="1" applyFill="1" applyBorder="1" applyAlignment="1" applyProtection="1">
      <alignment horizontal="right" vertical="center" wrapText="1"/>
    </xf>
    <xf numFmtId="3" fontId="34" fillId="0" borderId="0" xfId="205" applyNumberFormat="1" applyFont="1"/>
    <xf numFmtId="0" fontId="33" fillId="0" borderId="27" xfId="205" applyFont="1" applyBorder="1" applyAlignment="1">
      <alignment horizontal="center" vertical="center"/>
    </xf>
    <xf numFmtId="0" fontId="33" fillId="24" borderId="13" xfId="205" applyFont="1" applyFill="1" applyBorder="1" applyAlignment="1">
      <alignment horizontal="center" vertical="center" wrapText="1"/>
    </xf>
    <xf numFmtId="0" fontId="33" fillId="24" borderId="15" xfId="205" applyFont="1" applyFill="1" applyBorder="1" applyAlignment="1">
      <alignment horizontal="center" vertical="center" wrapText="1"/>
    </xf>
    <xf numFmtId="0" fontId="33" fillId="24" borderId="31" xfId="205" applyFont="1" applyFill="1" applyBorder="1" applyAlignment="1">
      <alignment horizontal="center" vertical="center" wrapText="1"/>
    </xf>
    <xf numFmtId="0" fontId="33" fillId="0" borderId="18" xfId="207" applyFont="1" applyFill="1" applyBorder="1" applyAlignment="1" applyProtection="1">
      <alignment vertical="center" wrapText="1"/>
    </xf>
    <xf numFmtId="0" fontId="33" fillId="0" borderId="12" xfId="207" applyFont="1" applyFill="1" applyBorder="1" applyAlignment="1" applyProtection="1">
      <alignment vertical="center" wrapText="1"/>
    </xf>
    <xf numFmtId="0" fontId="33" fillId="0" borderId="14" xfId="207" applyFont="1" applyFill="1" applyBorder="1" applyAlignment="1" applyProtection="1">
      <alignment vertical="center" wrapText="1"/>
    </xf>
    <xf numFmtId="0" fontId="33" fillId="24" borderId="28" xfId="205" applyFont="1" applyFill="1" applyBorder="1" applyAlignment="1">
      <alignment horizontal="center" vertical="center" wrapText="1"/>
    </xf>
    <xf numFmtId="0" fontId="33" fillId="24" borderId="14" xfId="205" applyFont="1" applyFill="1" applyBorder="1" applyAlignment="1">
      <alignment horizontal="center" vertical="center" wrapText="1"/>
    </xf>
    <xf numFmtId="0" fontId="24" fillId="24" borderId="11" xfId="206" applyFont="1" applyFill="1" applyBorder="1" applyAlignment="1">
      <alignment horizontal="center" vertical="center" wrapText="1"/>
    </xf>
    <xf numFmtId="0" fontId="2" fillId="0" borderId="10" xfId="206" applyFont="1" applyBorder="1" applyAlignment="1">
      <alignment horizontal="justify" wrapText="1"/>
    </xf>
    <xf numFmtId="10" fontId="2" fillId="0" borderId="11" xfId="206" applyNumberFormat="1" applyFont="1" applyBorder="1" applyAlignment="1">
      <alignment horizontal="right"/>
    </xf>
    <xf numFmtId="10" fontId="33" fillId="0" borderId="11" xfId="206" applyNumberFormat="1" applyFont="1" applyBorder="1" applyAlignment="1">
      <alignment horizontal="right"/>
    </xf>
    <xf numFmtId="10" fontId="37" fillId="0" borderId="12" xfId="206" applyNumberFormat="1" applyFont="1" applyBorder="1" applyAlignment="1">
      <alignment horizontal="right"/>
    </xf>
    <xf numFmtId="0" fontId="37" fillId="24" borderId="10" xfId="206" applyFont="1" applyFill="1" applyBorder="1" applyAlignment="1">
      <alignment horizontal="right" wrapText="1"/>
    </xf>
    <xf numFmtId="3" fontId="37" fillId="24" borderId="11" xfId="206" applyNumberFormat="1" applyFont="1" applyFill="1" applyBorder="1" applyAlignment="1">
      <alignment horizontal="right"/>
    </xf>
    <xf numFmtId="10" fontId="37" fillId="24" borderId="11" xfId="206" applyNumberFormat="1" applyFont="1" applyFill="1" applyBorder="1" applyAlignment="1">
      <alignment horizontal="right"/>
    </xf>
    <xf numFmtId="10" fontId="38" fillId="24" borderId="11" xfId="206" applyNumberFormat="1" applyFont="1" applyFill="1" applyBorder="1" applyAlignment="1">
      <alignment horizontal="right"/>
    </xf>
    <xf numFmtId="10" fontId="37" fillId="24" borderId="12" xfId="206" applyNumberFormat="1" applyFont="1" applyFill="1" applyBorder="1" applyAlignment="1">
      <alignment horizontal="right"/>
    </xf>
    <xf numFmtId="0" fontId="2" fillId="0" borderId="10" xfId="206" applyFont="1" applyBorder="1" applyAlignment="1">
      <alignment horizontal="justify"/>
    </xf>
    <xf numFmtId="3" fontId="33" fillId="0" borderId="11" xfId="206" applyNumberFormat="1" applyFont="1" applyBorder="1" applyAlignment="1"/>
    <xf numFmtId="0" fontId="2" fillId="0" borderId="10" xfId="206" applyFont="1" applyBorder="1" applyAlignment="1">
      <alignment horizontal="left"/>
    </xf>
    <xf numFmtId="49" fontId="39" fillId="0" borderId="10" xfId="206" applyNumberFormat="1" applyFont="1" applyBorder="1" applyAlignment="1">
      <alignment horizontal="left" wrapText="1"/>
    </xf>
    <xf numFmtId="3" fontId="37" fillId="24" borderId="11" xfId="206" applyNumberFormat="1" applyFont="1" applyFill="1" applyBorder="1" applyAlignment="1"/>
    <xf numFmtId="0" fontId="24" fillId="25" borderId="15" xfId="206" applyFont="1" applyFill="1" applyBorder="1" applyAlignment="1">
      <alignment horizontal="right" wrapText="1"/>
    </xf>
    <xf numFmtId="3" fontId="24" fillId="25" borderId="13" xfId="206" applyNumberFormat="1" applyFont="1" applyFill="1" applyBorder="1" applyAlignment="1"/>
    <xf numFmtId="10" fontId="37" fillId="25" borderId="13" xfId="206" applyNumberFormat="1" applyFont="1" applyFill="1" applyBorder="1" applyAlignment="1">
      <alignment horizontal="right"/>
    </xf>
    <xf numFmtId="3" fontId="31" fillId="25" borderId="13" xfId="206" applyNumberFormat="1" applyFont="1" applyFill="1" applyBorder="1" applyAlignment="1"/>
    <xf numFmtId="10" fontId="38" fillId="25" borderId="13" xfId="206" applyNumberFormat="1" applyFont="1" applyFill="1" applyBorder="1" applyAlignment="1">
      <alignment horizontal="right"/>
    </xf>
    <xf numFmtId="10" fontId="40" fillId="25" borderId="14" xfId="206" applyNumberFormat="1" applyFont="1" applyFill="1" applyBorder="1" applyAlignment="1">
      <alignment horizontal="right" wrapText="1"/>
    </xf>
    <xf numFmtId="0" fontId="35" fillId="24" borderId="11" xfId="206" applyFont="1" applyFill="1" applyBorder="1" applyAlignment="1">
      <alignment horizontal="center" vertical="center" wrapText="1"/>
    </xf>
    <xf numFmtId="0" fontId="19" fillId="0" borderId="10" xfId="206" applyFont="1" applyFill="1" applyBorder="1" applyAlignment="1">
      <alignment horizontal="justify" wrapText="1"/>
    </xf>
    <xf numFmtId="10" fontId="19" fillId="0" borderId="11" xfId="206" applyNumberFormat="1" applyFont="1" applyBorder="1" applyAlignment="1">
      <alignment horizontal="right"/>
    </xf>
    <xf numFmtId="10" fontId="36" fillId="0" borderId="11" xfId="206" applyNumberFormat="1" applyFont="1" applyBorder="1" applyAlignment="1">
      <alignment horizontal="right"/>
    </xf>
    <xf numFmtId="10" fontId="42" fillId="0" borderId="12" xfId="206" applyNumberFormat="1" applyFont="1" applyFill="1" applyBorder="1" applyAlignment="1">
      <alignment horizontal="right"/>
    </xf>
    <xf numFmtId="0" fontId="42" fillId="24" borderId="10" xfId="206" applyFont="1" applyFill="1" applyBorder="1" applyAlignment="1">
      <alignment horizontal="right" wrapText="1"/>
    </xf>
    <xf numFmtId="3" fontId="42" fillId="24" borderId="11" xfId="206" applyNumberFormat="1" applyFont="1" applyFill="1" applyBorder="1" applyAlignment="1">
      <alignment horizontal="right"/>
    </xf>
    <xf numFmtId="10" fontId="42" fillId="24" borderId="11" xfId="206" applyNumberFormat="1" applyFont="1" applyFill="1" applyBorder="1" applyAlignment="1">
      <alignment horizontal="right"/>
    </xf>
    <xf numFmtId="10" fontId="43" fillId="24" borderId="11" xfId="206" applyNumberFormat="1" applyFont="1" applyFill="1" applyBorder="1" applyAlignment="1">
      <alignment horizontal="right"/>
    </xf>
    <xf numFmtId="10" fontId="42" fillId="24" borderId="12" xfId="206" applyNumberFormat="1" applyFont="1" applyFill="1" applyBorder="1" applyAlignment="1">
      <alignment horizontal="right"/>
    </xf>
    <xf numFmtId="0" fontId="19" fillId="0" borderId="10" xfId="206" applyFont="1" applyFill="1" applyBorder="1" applyAlignment="1">
      <alignment horizontal="justify"/>
    </xf>
    <xf numFmtId="3" fontId="36" fillId="0" borderId="11" xfId="206" applyNumberFormat="1" applyFont="1" applyBorder="1" applyAlignment="1">
      <alignment horizontal="right"/>
    </xf>
    <xf numFmtId="0" fontId="19" fillId="0" borderId="10" xfId="206" applyFont="1" applyFill="1" applyBorder="1" applyAlignment="1">
      <alignment horizontal="left"/>
    </xf>
    <xf numFmtId="0" fontId="35" fillId="25" borderId="15" xfId="206" applyFont="1" applyFill="1" applyBorder="1" applyAlignment="1">
      <alignment horizontal="right" wrapText="1"/>
    </xf>
    <xf numFmtId="3" fontId="35" fillId="25" borderId="13" xfId="206" applyNumberFormat="1" applyFont="1" applyFill="1" applyBorder="1" applyAlignment="1">
      <alignment horizontal="right" wrapText="1"/>
    </xf>
    <xf numFmtId="3" fontId="41" fillId="25" borderId="13" xfId="206" applyNumberFormat="1" applyFont="1" applyFill="1" applyBorder="1" applyAlignment="1">
      <alignment horizontal="right" wrapText="1"/>
    </xf>
    <xf numFmtId="10" fontId="44" fillId="25" borderId="14" xfId="206" applyNumberFormat="1" applyFont="1" applyFill="1" applyBorder="1" applyAlignment="1">
      <alignment horizontal="right" wrapText="1"/>
    </xf>
    <xf numFmtId="0" fontId="24" fillId="25" borderId="17" xfId="130" applyFont="1" applyFill="1" applyBorder="1" applyAlignment="1">
      <alignment horizontal="center" vertical="center"/>
    </xf>
    <xf numFmtId="0" fontId="2" fillId="0" borderId="10" xfId="130" applyFont="1" applyBorder="1" applyAlignment="1">
      <alignment horizontal="justify" vertical="center" wrapText="1"/>
    </xf>
    <xf numFmtId="10" fontId="37" fillId="0" borderId="12" xfId="206" applyNumberFormat="1" applyFont="1" applyBorder="1"/>
    <xf numFmtId="0" fontId="37" fillId="0" borderId="12" xfId="206" applyFont="1" applyBorder="1" applyAlignment="1">
      <alignment horizontal="right"/>
    </xf>
    <xf numFmtId="10" fontId="37" fillId="24" borderId="12" xfId="206" applyNumberFormat="1" applyFont="1" applyFill="1" applyBorder="1"/>
    <xf numFmtId="0" fontId="2" fillId="0" borderId="10" xfId="131" applyFont="1" applyBorder="1" applyAlignment="1">
      <alignment horizontal="justify" vertical="center" wrapText="1"/>
    </xf>
    <xf numFmtId="0" fontId="2" fillId="0" borderId="10" xfId="131" applyFont="1" applyBorder="1" applyAlignment="1">
      <alignment horizontal="left" vertical="center" wrapText="1"/>
    </xf>
    <xf numFmtId="3" fontId="33" fillId="0" borderId="11" xfId="131" applyNumberFormat="1" applyFont="1" applyFill="1" applyBorder="1" applyAlignment="1">
      <alignment vertical="center"/>
    </xf>
    <xf numFmtId="3" fontId="24" fillId="25" borderId="13" xfId="206" applyNumberFormat="1" applyFont="1" applyFill="1" applyBorder="1"/>
    <xf numFmtId="10" fontId="40" fillId="25" borderId="14" xfId="206" applyNumberFormat="1" applyFont="1" applyFill="1" applyBorder="1"/>
    <xf numFmtId="3" fontId="46" fillId="0" borderId="0" xfId="205" applyNumberFormat="1" applyFont="1"/>
    <xf numFmtId="4" fontId="46" fillId="0" borderId="0" xfId="205" applyNumberFormat="1" applyFont="1"/>
    <xf numFmtId="0" fontId="47" fillId="0" borderId="0" xfId="0" applyFont="1"/>
    <xf numFmtId="3" fontId="0" fillId="0" borderId="0" xfId="0" applyNumberFormat="1"/>
    <xf numFmtId="0" fontId="33" fillId="0" borderId="0" xfId="205" applyFont="1" applyAlignment="1">
      <alignment horizontal="right"/>
    </xf>
    <xf numFmtId="10" fontId="33" fillId="0" borderId="18" xfId="205" applyNumberFormat="1" applyFont="1" applyFill="1" applyBorder="1" applyAlignment="1" applyProtection="1">
      <alignment horizontal="right" vertical="center" wrapText="1"/>
    </xf>
    <xf numFmtId="10" fontId="33" fillId="0" borderId="29" xfId="205" applyNumberFormat="1" applyFont="1" applyFill="1" applyBorder="1" applyAlignment="1" applyProtection="1">
      <alignment horizontal="right" vertical="center" wrapText="1"/>
    </xf>
    <xf numFmtId="0" fontId="33" fillId="24" borderId="33" xfId="205" applyFont="1" applyFill="1" applyBorder="1" applyAlignment="1">
      <alignment horizontal="center" vertical="center" wrapText="1"/>
    </xf>
    <xf numFmtId="0" fontId="33" fillId="24" borderId="34" xfId="205" applyFont="1" applyFill="1" applyBorder="1" applyAlignment="1">
      <alignment horizontal="center" vertical="center" wrapText="1"/>
    </xf>
    <xf numFmtId="0" fontId="33" fillId="24" borderId="35" xfId="205" applyFont="1" applyFill="1" applyBorder="1" applyAlignment="1">
      <alignment horizontal="center" vertical="center" wrapText="1"/>
    </xf>
    <xf numFmtId="0" fontId="33" fillId="24" borderId="36" xfId="205" applyFont="1" applyFill="1" applyBorder="1" applyAlignment="1">
      <alignment horizontal="center" vertical="center" wrapText="1"/>
    </xf>
    <xf numFmtId="0" fontId="33" fillId="24" borderId="37" xfId="205" applyFont="1" applyFill="1" applyBorder="1" applyAlignment="1">
      <alignment horizontal="center" vertical="center" wrapText="1"/>
    </xf>
    <xf numFmtId="0" fontId="48" fillId="0" borderId="0" xfId="206" applyFont="1"/>
    <xf numFmtId="3" fontId="39" fillId="0" borderId="11" xfId="206" applyNumberFormat="1" applyFont="1" applyBorder="1" applyAlignment="1">
      <alignment horizontal="right"/>
    </xf>
    <xf numFmtId="0" fontId="33" fillId="0" borderId="10" xfId="206" applyFont="1" applyBorder="1" applyAlignment="1">
      <alignment horizontal="justify" wrapText="1"/>
    </xf>
    <xf numFmtId="3" fontId="36" fillId="0" borderId="11" xfId="0" applyNumberFormat="1" applyFont="1" applyBorder="1" applyAlignment="1">
      <alignment horizontal="right"/>
    </xf>
    <xf numFmtId="0" fontId="36" fillId="0" borderId="10" xfId="206" applyFont="1" applyFill="1" applyBorder="1" applyAlignment="1">
      <alignment horizontal="justify" wrapText="1"/>
    </xf>
    <xf numFmtId="3" fontId="33" fillId="0" borderId="11" xfId="0" applyNumberFormat="1" applyFont="1" applyBorder="1"/>
    <xf numFmtId="3" fontId="33" fillId="0" borderId="11" xfId="0" applyNumberFormat="1" applyFont="1" applyBorder="1" applyAlignment="1">
      <alignment horizontal="right"/>
    </xf>
    <xf numFmtId="3" fontId="2" fillId="0" borderId="0" xfId="205" applyNumberFormat="1" applyFont="1" applyBorder="1" applyAlignment="1">
      <alignment horizontal="right"/>
    </xf>
    <xf numFmtId="10" fontId="2" fillId="0" borderId="0" xfId="205" applyNumberFormat="1" applyFont="1" applyBorder="1" applyAlignment="1">
      <alignment wrapText="1"/>
    </xf>
    <xf numFmtId="3" fontId="39" fillId="0" borderId="17" xfId="205" applyNumberFormat="1" applyFont="1" applyBorder="1" applyAlignment="1">
      <alignment horizontal="right"/>
    </xf>
    <xf numFmtId="3" fontId="39" fillId="0" borderId="11" xfId="205" applyNumberFormat="1" applyFont="1" applyBorder="1" applyAlignment="1">
      <alignment horizontal="right"/>
    </xf>
    <xf numFmtId="3" fontId="2" fillId="0" borderId="0" xfId="205" applyNumberFormat="1" applyFont="1"/>
    <xf numFmtId="10" fontId="2" fillId="0" borderId="0" xfId="205" applyNumberFormat="1" applyFont="1"/>
    <xf numFmtId="10" fontId="39" fillId="0" borderId="11" xfId="205" applyNumberFormat="1" applyFont="1" applyBorder="1"/>
    <xf numFmtId="10" fontId="39" fillId="0" borderId="13" xfId="205" applyNumberFormat="1" applyFont="1" applyBorder="1"/>
    <xf numFmtId="10" fontId="39" fillId="0" borderId="0" xfId="205" applyNumberFormat="1" applyFont="1" applyBorder="1" applyAlignment="1">
      <alignment wrapText="1"/>
    </xf>
    <xf numFmtId="3" fontId="33" fillId="0" borderId="16" xfId="205" applyNumberFormat="1" applyFont="1" applyBorder="1" applyAlignment="1">
      <alignment horizontal="right"/>
    </xf>
    <xf numFmtId="3" fontId="33" fillId="0" borderId="10" xfId="205" applyNumberFormat="1" applyFont="1" applyBorder="1" applyAlignment="1">
      <alignment horizontal="right"/>
    </xf>
    <xf numFmtId="3" fontId="33" fillId="0" borderId="10" xfId="205" applyNumberFormat="1" applyFont="1" applyBorder="1" applyAlignment="1">
      <alignment horizontal="right" wrapText="1"/>
    </xf>
    <xf numFmtId="10" fontId="33" fillId="0" borderId="10" xfId="205" applyNumberFormat="1" applyFont="1" applyBorder="1" applyAlignment="1">
      <alignment wrapText="1"/>
    </xf>
    <xf numFmtId="10" fontId="33" fillId="0" borderId="15" xfId="205" applyNumberFormat="1" applyFont="1" applyBorder="1" applyAlignment="1">
      <alignment wrapText="1"/>
    </xf>
    <xf numFmtId="10" fontId="33" fillId="0" borderId="10" xfId="205" applyNumberFormat="1" applyFont="1" applyBorder="1" applyAlignment="1"/>
    <xf numFmtId="3" fontId="33" fillId="0" borderId="30" xfId="205" applyNumberFormat="1" applyFont="1" applyBorder="1" applyAlignment="1">
      <alignment horizontal="right"/>
    </xf>
    <xf numFmtId="3" fontId="33" fillId="0" borderId="21" xfId="205" applyNumberFormat="1" applyFont="1" applyBorder="1" applyAlignment="1">
      <alignment horizontal="right"/>
    </xf>
    <xf numFmtId="3" fontId="33" fillId="0" borderId="21" xfId="205" applyNumberFormat="1" applyFont="1" applyBorder="1" applyAlignment="1">
      <alignment horizontal="right" wrapText="1"/>
    </xf>
    <xf numFmtId="10" fontId="33" fillId="0" borderId="21" xfId="205" applyNumberFormat="1" applyFont="1" applyBorder="1" applyAlignment="1"/>
    <xf numFmtId="10" fontId="33" fillId="0" borderId="21" xfId="205" applyNumberFormat="1" applyFont="1" applyBorder="1" applyAlignment="1">
      <alignment wrapText="1"/>
    </xf>
    <xf numFmtId="10" fontId="33" fillId="0" borderId="31" xfId="205" applyNumberFormat="1" applyFont="1" applyBorder="1" applyAlignment="1">
      <alignment wrapText="1"/>
    </xf>
    <xf numFmtId="3" fontId="50" fillId="0" borderId="10" xfId="205" applyNumberFormat="1" applyFont="1" applyBorder="1"/>
    <xf numFmtId="10" fontId="33" fillId="0" borderId="15" xfId="205" applyNumberFormat="1" applyFont="1" applyBorder="1" applyAlignment="1"/>
    <xf numFmtId="3" fontId="39" fillId="0" borderId="16" xfId="205" applyNumberFormat="1" applyFont="1" applyBorder="1" applyAlignment="1">
      <alignment horizontal="right"/>
    </xf>
    <xf numFmtId="3" fontId="39" fillId="0" borderId="10" xfId="205" applyNumberFormat="1" applyFont="1" applyBorder="1" applyAlignment="1">
      <alignment horizontal="right"/>
    </xf>
    <xf numFmtId="10" fontId="39" fillId="0" borderId="10" xfId="205" applyNumberFormat="1" applyFont="1" applyBorder="1" applyAlignment="1"/>
    <xf numFmtId="10" fontId="39" fillId="0" borderId="15" xfId="205" applyNumberFormat="1" applyFont="1" applyBorder="1" applyAlignment="1"/>
    <xf numFmtId="3" fontId="51" fillId="0" borderId="10" xfId="205" applyNumberFormat="1" applyFont="1" applyBorder="1"/>
    <xf numFmtId="3" fontId="33" fillId="0" borderId="11" xfId="131" applyNumberFormat="1" applyFont="1" applyFill="1" applyBorder="1" applyAlignment="1">
      <alignment horizontal="right" vertical="center"/>
    </xf>
    <xf numFmtId="3" fontId="33" fillId="0" borderId="11" xfId="206" applyNumberFormat="1" applyFont="1" applyBorder="1" applyAlignment="1">
      <alignment horizontal="right"/>
    </xf>
    <xf numFmtId="3" fontId="38" fillId="24" borderId="11" xfId="206" applyNumberFormat="1" applyFont="1" applyFill="1" applyBorder="1" applyAlignment="1">
      <alignment horizontal="right"/>
    </xf>
    <xf numFmtId="3" fontId="38" fillId="24" borderId="11" xfId="206" applyNumberFormat="1" applyFont="1" applyFill="1" applyBorder="1" applyAlignment="1"/>
    <xf numFmtId="3" fontId="43" fillId="24" borderId="11" xfId="206" applyNumberFormat="1" applyFont="1" applyFill="1" applyBorder="1" applyAlignment="1">
      <alignment horizontal="right"/>
    </xf>
    <xf numFmtId="3" fontId="33" fillId="0" borderId="17" xfId="205" applyNumberFormat="1" applyFont="1" applyBorder="1" applyAlignment="1">
      <alignment horizontal="right"/>
    </xf>
    <xf numFmtId="3" fontId="33" fillId="0" borderId="17" xfId="205" applyNumberFormat="1" applyFont="1" applyBorder="1"/>
    <xf numFmtId="3" fontId="33" fillId="0" borderId="11" xfId="205" applyNumberFormat="1" applyFont="1" applyBorder="1" applyAlignment="1">
      <alignment horizontal="right"/>
    </xf>
    <xf numFmtId="3" fontId="33" fillId="0" borderId="11" xfId="205" applyNumberFormat="1" applyFont="1" applyBorder="1"/>
    <xf numFmtId="10" fontId="39" fillId="0" borderId="11" xfId="205" applyNumberFormat="1" applyFont="1" applyBorder="1" applyAlignment="1">
      <alignment wrapText="1"/>
    </xf>
    <xf numFmtId="10" fontId="39" fillId="0" borderId="13" xfId="205" applyNumberFormat="1" applyFont="1" applyBorder="1" applyAlignment="1">
      <alignment wrapText="1"/>
    </xf>
    <xf numFmtId="10" fontId="33" fillId="0" borderId="13" xfId="205" applyNumberFormat="1" applyFont="1" applyBorder="1" applyAlignment="1">
      <alignment wrapText="1"/>
    </xf>
    <xf numFmtId="3" fontId="48" fillId="0" borderId="0" xfId="205" applyNumberFormat="1" applyFont="1" applyFill="1" applyBorder="1" applyAlignment="1">
      <alignment horizontal="right"/>
    </xf>
    <xf numFmtId="10" fontId="48" fillId="0" borderId="0" xfId="216" applyNumberFormat="1" applyFont="1" applyFill="1" applyBorder="1" applyAlignment="1">
      <alignment horizontal="right"/>
    </xf>
    <xf numFmtId="3" fontId="53" fillId="0" borderId="0" xfId="0" applyNumberFormat="1" applyFont="1" applyFill="1" applyBorder="1"/>
    <xf numFmtId="3" fontId="45" fillId="0" borderId="0" xfId="205" applyNumberFormat="1" applyFont="1" applyFill="1" applyBorder="1"/>
    <xf numFmtId="3" fontId="54" fillId="0" borderId="0" xfId="0" applyNumberFormat="1" applyFont="1" applyFill="1" applyBorder="1"/>
    <xf numFmtId="3" fontId="49" fillId="0" borderId="0" xfId="205" applyNumberFormat="1" applyFont="1" applyFill="1" applyBorder="1"/>
    <xf numFmtId="3" fontId="53" fillId="0" borderId="0" xfId="0" applyNumberFormat="1" applyFont="1" applyFill="1" applyBorder="1" applyAlignment="1">
      <alignment horizontal="right"/>
    </xf>
    <xf numFmtId="3" fontId="54" fillId="0" borderId="0" xfId="0" applyNumberFormat="1" applyFont="1" applyFill="1" applyBorder="1" applyAlignment="1">
      <alignment horizontal="right"/>
    </xf>
    <xf numFmtId="10" fontId="45" fillId="0" borderId="0" xfId="205" applyNumberFormat="1" applyFont="1" applyFill="1" applyBorder="1"/>
    <xf numFmtId="3" fontId="53" fillId="0" borderId="0" xfId="0" applyNumberFormat="1" applyFont="1" applyFill="1" applyBorder="1" applyAlignment="1">
      <alignment horizontal="center"/>
    </xf>
    <xf numFmtId="3" fontId="39" fillId="0" borderId="0" xfId="205" applyNumberFormat="1" applyFont="1" applyFill="1" applyBorder="1"/>
    <xf numFmtId="3" fontId="1" fillId="0" borderId="0" xfId="0" applyNumberFormat="1" applyFont="1" applyFill="1" applyBorder="1"/>
    <xf numFmtId="3" fontId="55" fillId="0" borderId="0" xfId="0" applyNumberFormat="1" applyFont="1" applyFill="1" applyBorder="1"/>
    <xf numFmtId="10" fontId="39" fillId="0" borderId="11" xfId="205" applyNumberFormat="1" applyFont="1" applyBorder="1" applyAlignment="1">
      <alignment horizontal="right"/>
    </xf>
    <xf numFmtId="10" fontId="33" fillId="0" borderId="11" xfId="205" applyNumberFormat="1" applyFont="1" applyBorder="1"/>
    <xf numFmtId="0" fontId="39" fillId="24" borderId="36" xfId="205" applyFont="1" applyFill="1" applyBorder="1" applyAlignment="1">
      <alignment horizontal="center" vertical="center" wrapText="1"/>
    </xf>
    <xf numFmtId="0" fontId="39" fillId="24" borderId="34" xfId="205" applyFont="1" applyFill="1" applyBorder="1" applyAlignment="1">
      <alignment horizontal="center" vertical="center" wrapText="1"/>
    </xf>
    <xf numFmtId="0" fontId="39" fillId="24" borderId="37" xfId="205" applyFont="1" applyFill="1" applyBorder="1" applyAlignment="1">
      <alignment horizontal="center" vertical="center" wrapText="1"/>
    </xf>
    <xf numFmtId="3" fontId="39" fillId="0" borderId="30" xfId="205" applyNumberFormat="1" applyFont="1" applyBorder="1" applyAlignment="1">
      <alignment horizontal="right"/>
    </xf>
    <xf numFmtId="3" fontId="39" fillId="0" borderId="21" xfId="205" applyNumberFormat="1" applyFont="1" applyBorder="1" applyAlignment="1">
      <alignment horizontal="right"/>
    </xf>
    <xf numFmtId="10" fontId="39" fillId="0" borderId="21" xfId="205" applyNumberFormat="1" applyFont="1" applyBorder="1" applyAlignment="1"/>
    <xf numFmtId="10" fontId="39" fillId="0" borderId="31" xfId="205" applyNumberFormat="1" applyFont="1" applyBorder="1" applyAlignment="1"/>
    <xf numFmtId="10" fontId="39" fillId="0" borderId="10" xfId="205" applyNumberFormat="1" applyFont="1" applyBorder="1" applyAlignment="1">
      <alignment horizontal="right"/>
    </xf>
    <xf numFmtId="10" fontId="39" fillId="0" borderId="15" xfId="205" applyNumberFormat="1" applyFont="1" applyBorder="1" applyAlignment="1">
      <alignment horizontal="right"/>
    </xf>
    <xf numFmtId="3" fontId="39" fillId="0" borderId="18" xfId="205" applyNumberFormat="1" applyFont="1" applyBorder="1" applyAlignment="1">
      <alignment horizontal="right"/>
    </xf>
    <xf numFmtId="3" fontId="39" fillId="0" borderId="12" xfId="205" applyNumberFormat="1" applyFont="1" applyBorder="1" applyAlignment="1">
      <alignment horizontal="right"/>
    </xf>
    <xf numFmtId="10" fontId="39" fillId="0" borderId="12" xfId="205" applyNumberFormat="1" applyFont="1" applyBorder="1" applyAlignment="1">
      <alignment horizontal="right"/>
    </xf>
    <xf numFmtId="10" fontId="39" fillId="0" borderId="14" xfId="205" applyNumberFormat="1" applyFont="1" applyBorder="1" applyAlignment="1">
      <alignment horizontal="right"/>
    </xf>
    <xf numFmtId="10" fontId="39" fillId="0" borderId="13" xfId="205" applyNumberFormat="1" applyFont="1" applyBorder="1" applyAlignment="1">
      <alignment horizontal="right"/>
    </xf>
    <xf numFmtId="3" fontId="63" fillId="0" borderId="0" xfId="205" applyNumberFormat="1" applyFont="1"/>
    <xf numFmtId="3" fontId="64" fillId="0" borderId="0" xfId="205" applyNumberFormat="1" applyFont="1" applyFill="1" applyBorder="1" applyAlignment="1">
      <alignment horizontal="right"/>
    </xf>
    <xf numFmtId="3" fontId="60" fillId="0" borderId="0" xfId="0" applyNumberFormat="1" applyFont="1" applyFill="1" applyBorder="1" applyAlignment="1">
      <alignment vertical="center"/>
    </xf>
    <xf numFmtId="3" fontId="61" fillId="0" borderId="0" xfId="205" applyNumberFormat="1" applyFont="1" applyFill="1" applyBorder="1"/>
    <xf numFmtId="0" fontId="39" fillId="0" borderId="0" xfId="205" applyFont="1" applyFill="1" applyBorder="1"/>
    <xf numFmtId="3" fontId="65" fillId="0" borderId="0" xfId="205" applyNumberFormat="1" applyFont="1" applyFill="1" applyBorder="1"/>
    <xf numFmtId="166" fontId="59" fillId="0" borderId="0" xfId="32" applyNumberFormat="1" applyFont="1" applyFill="1" applyBorder="1" applyAlignment="1">
      <alignment horizontal="right" vertical="center"/>
    </xf>
    <xf numFmtId="166" fontId="59" fillId="0" borderId="0" xfId="32" applyNumberFormat="1" applyFont="1" applyFill="1" applyBorder="1" applyAlignment="1">
      <alignment horizontal="center" vertical="center"/>
    </xf>
    <xf numFmtId="166" fontId="58" fillId="0" borderId="0" xfId="32" applyNumberFormat="1" applyFont="1" applyFill="1" applyBorder="1" applyAlignment="1">
      <alignment horizontal="center" vertical="center"/>
    </xf>
    <xf numFmtId="3" fontId="56" fillId="0" borderId="0" xfId="32" applyNumberFormat="1" applyFont="1" applyFill="1" applyBorder="1" applyAlignment="1">
      <alignment horizontal="right"/>
    </xf>
    <xf numFmtId="3" fontId="56" fillId="0" borderId="0" xfId="32" applyNumberFormat="1" applyFont="1" applyFill="1" applyBorder="1" applyAlignment="1">
      <alignment horizontal="right" vertical="center" wrapText="1"/>
    </xf>
    <xf numFmtId="167" fontId="57" fillId="0" borderId="0" xfId="0" applyNumberFormat="1" applyFont="1" applyFill="1" applyBorder="1"/>
    <xf numFmtId="168" fontId="66" fillId="0" borderId="0" xfId="0" applyNumberFormat="1" applyFont="1" applyFill="1" applyBorder="1" applyAlignment="1">
      <alignment horizontal="center" vertical="center" wrapText="1"/>
    </xf>
    <xf numFmtId="4" fontId="61" fillId="0" borderId="0" xfId="205" applyNumberFormat="1" applyFont="1" applyFill="1" applyBorder="1"/>
    <xf numFmtId="166" fontId="59" fillId="0" borderId="0" xfId="32" applyNumberFormat="1" applyFont="1" applyFill="1" applyBorder="1" applyAlignment="1">
      <alignment horizontal="center"/>
    </xf>
    <xf numFmtId="168" fontId="56" fillId="0" borderId="0" xfId="0" applyNumberFormat="1" applyFont="1" applyFill="1" applyBorder="1" applyAlignment="1">
      <alignment horizontal="center" vertical="center" wrapText="1"/>
    </xf>
    <xf numFmtId="166" fontId="58" fillId="0" borderId="0" xfId="32" applyNumberFormat="1" applyFont="1" applyFill="1" applyBorder="1" applyAlignment="1">
      <alignment horizontal="center"/>
    </xf>
    <xf numFmtId="10" fontId="39" fillId="0" borderId="0" xfId="205" applyNumberFormat="1" applyFont="1" applyFill="1" applyBorder="1"/>
    <xf numFmtId="0" fontId="56" fillId="0" borderId="0" xfId="0" applyFont="1" applyFill="1" applyBorder="1"/>
    <xf numFmtId="3" fontId="60" fillId="0" borderId="0" xfId="0" applyNumberFormat="1" applyFont="1" applyFill="1" applyBorder="1"/>
    <xf numFmtId="0" fontId="48" fillId="0" borderId="0" xfId="205" applyFont="1"/>
    <xf numFmtId="0" fontId="24" fillId="25" borderId="18" xfId="206" applyFont="1" applyFill="1" applyBorder="1" applyAlignment="1">
      <alignment horizontal="center" vertical="center" wrapText="1"/>
    </xf>
    <xf numFmtId="0" fontId="31" fillId="25" borderId="16" xfId="206" applyFont="1" applyFill="1" applyBorder="1" applyAlignment="1">
      <alignment horizontal="center" vertical="center" wrapText="1"/>
    </xf>
    <xf numFmtId="9" fontId="37" fillId="24" borderId="11" xfId="206" applyNumberFormat="1" applyFont="1" applyFill="1" applyBorder="1" applyAlignment="1">
      <alignment horizontal="right"/>
    </xf>
    <xf numFmtId="9" fontId="38" fillId="24" borderId="11" xfId="206" applyNumberFormat="1" applyFont="1" applyFill="1" applyBorder="1" applyAlignment="1">
      <alignment horizontal="right"/>
    </xf>
    <xf numFmtId="9" fontId="24" fillId="25" borderId="13" xfId="206" applyNumberFormat="1" applyFont="1" applyFill="1" applyBorder="1" applyAlignment="1">
      <alignment horizontal="right" wrapText="1"/>
    </xf>
    <xf numFmtId="9" fontId="31" fillId="25" borderId="13" xfId="206" applyNumberFormat="1" applyFont="1" applyFill="1" applyBorder="1" applyAlignment="1">
      <alignment horizontal="right" wrapText="1"/>
    </xf>
    <xf numFmtId="9" fontId="35" fillId="25" borderId="13" xfId="206" applyNumberFormat="1" applyFont="1" applyFill="1" applyBorder="1" applyAlignment="1">
      <alignment horizontal="right" wrapText="1"/>
    </xf>
    <xf numFmtId="9" fontId="41" fillId="25" borderId="13" xfId="206" applyNumberFormat="1" applyFont="1" applyFill="1" applyBorder="1" applyAlignment="1">
      <alignment horizontal="right" wrapText="1"/>
    </xf>
    <xf numFmtId="9" fontId="42" fillId="24" borderId="11" xfId="206" applyNumberFormat="1" applyFont="1" applyFill="1" applyBorder="1" applyAlignment="1">
      <alignment horizontal="right"/>
    </xf>
    <xf numFmtId="9" fontId="43" fillId="24" borderId="11" xfId="206" applyNumberFormat="1" applyFont="1" applyFill="1" applyBorder="1" applyAlignment="1">
      <alignment horizontal="right"/>
    </xf>
    <xf numFmtId="0" fontId="27" fillId="0" borderId="19" xfId="206" applyFont="1" applyBorder="1" applyAlignment="1">
      <alignment horizontal="center"/>
    </xf>
    <xf numFmtId="0" fontId="27" fillId="0" borderId="20" xfId="206" applyFont="1" applyBorder="1" applyAlignment="1">
      <alignment horizontal="center"/>
    </xf>
    <xf numFmtId="0" fontId="27" fillId="0" borderId="21" xfId="206" applyFont="1" applyBorder="1" applyAlignment="1">
      <alignment horizontal="center"/>
    </xf>
    <xf numFmtId="0" fontId="24" fillId="0" borderId="10" xfId="206" applyFont="1" applyFill="1" applyBorder="1" applyAlignment="1">
      <alignment horizontal="left" wrapText="1"/>
    </xf>
    <xf numFmtId="0" fontId="24" fillId="0" borderId="11" xfId="206" applyFont="1" applyFill="1" applyBorder="1" applyAlignment="1">
      <alignment horizontal="left" wrapText="1"/>
    </xf>
    <xf numFmtId="0" fontId="24" fillId="0" borderId="12" xfId="206" applyFont="1" applyFill="1" applyBorder="1" applyAlignment="1">
      <alignment horizontal="left" wrapText="1"/>
    </xf>
    <xf numFmtId="0" fontId="24" fillId="25" borderId="18" xfId="206" applyFont="1" applyFill="1" applyBorder="1" applyAlignment="1">
      <alignment horizontal="center" vertical="center" wrapText="1"/>
    </xf>
    <xf numFmtId="0" fontId="24" fillId="25" borderId="12" xfId="206" applyFont="1" applyFill="1" applyBorder="1" applyAlignment="1">
      <alignment horizontal="center" vertical="center" wrapText="1"/>
    </xf>
    <xf numFmtId="0" fontId="24" fillId="25" borderId="17" xfId="206" applyFont="1" applyFill="1" applyBorder="1" applyAlignment="1">
      <alignment horizontal="center" vertical="center"/>
    </xf>
    <xf numFmtId="0" fontId="31" fillId="25" borderId="16" xfId="206" applyFont="1" applyFill="1" applyBorder="1" applyAlignment="1">
      <alignment horizontal="center" vertical="center" wrapText="1"/>
    </xf>
    <xf numFmtId="0" fontId="31" fillId="25" borderId="10" xfId="206" applyFont="1" applyFill="1" applyBorder="1" applyAlignment="1">
      <alignment horizontal="center" vertical="center" wrapText="1"/>
    </xf>
    <xf numFmtId="0" fontId="35" fillId="0" borderId="10" xfId="206" applyFont="1" applyFill="1" applyBorder="1" applyAlignment="1">
      <alignment horizontal="left" wrapText="1"/>
    </xf>
    <xf numFmtId="0" fontId="35" fillId="0" borderId="11" xfId="206" applyFont="1" applyFill="1" applyBorder="1" applyAlignment="1">
      <alignment horizontal="left" wrapText="1"/>
    </xf>
    <xf numFmtId="0" fontId="35" fillId="0" borderId="12" xfId="206" applyFont="1" applyFill="1" applyBorder="1" applyAlignment="1">
      <alignment horizontal="left" wrapText="1"/>
    </xf>
    <xf numFmtId="0" fontId="35" fillId="25" borderId="18" xfId="206" applyFont="1" applyFill="1" applyBorder="1" applyAlignment="1">
      <alignment horizontal="center" vertical="center" wrapText="1"/>
    </xf>
    <xf numFmtId="0" fontId="35" fillId="25" borderId="12" xfId="206" applyFont="1" applyFill="1" applyBorder="1" applyAlignment="1">
      <alignment horizontal="center" vertical="center" wrapText="1"/>
    </xf>
    <xf numFmtId="0" fontId="35" fillId="25" borderId="17" xfId="206" applyFont="1" applyFill="1" applyBorder="1" applyAlignment="1">
      <alignment horizontal="center" vertical="center" wrapText="1"/>
    </xf>
    <xf numFmtId="0" fontId="24" fillId="0" borderId="22" xfId="206" applyFont="1" applyBorder="1" applyAlignment="1">
      <alignment horizontal="left" wrapText="1"/>
    </xf>
    <xf numFmtId="0" fontId="24" fillId="0" borderId="20" xfId="206" applyFont="1" applyBorder="1" applyAlignment="1">
      <alignment horizontal="left" wrapText="1"/>
    </xf>
    <xf numFmtId="0" fontId="24" fillId="0" borderId="23" xfId="206" applyFont="1" applyBorder="1" applyAlignment="1">
      <alignment horizontal="left" wrapText="1"/>
    </xf>
    <xf numFmtId="3" fontId="31" fillId="24" borderId="39" xfId="205" applyNumberFormat="1" applyFont="1" applyFill="1" applyBorder="1" applyAlignment="1">
      <alignment horizontal="center" vertical="center" wrapText="1"/>
    </xf>
    <xf numFmtId="3" fontId="31" fillId="24" borderId="38" xfId="205" applyNumberFormat="1" applyFont="1" applyFill="1" applyBorder="1" applyAlignment="1">
      <alignment horizontal="center" vertical="center" wrapText="1"/>
    </xf>
    <xf numFmtId="3" fontId="31" fillId="24" borderId="40" xfId="205" applyNumberFormat="1" applyFont="1" applyFill="1" applyBorder="1" applyAlignment="1">
      <alignment horizontal="center" vertical="center" wrapText="1"/>
    </xf>
    <xf numFmtId="0" fontId="31" fillId="24" borderId="39" xfId="205" applyFont="1" applyFill="1" applyBorder="1" applyAlignment="1">
      <alignment horizontal="center" vertical="center" wrapText="1"/>
    </xf>
    <xf numFmtId="0" fontId="31" fillId="24" borderId="38" xfId="205" applyFont="1" applyFill="1" applyBorder="1" applyAlignment="1">
      <alignment horizontal="center" vertical="center" wrapText="1"/>
    </xf>
    <xf numFmtId="0" fontId="31" fillId="24" borderId="40" xfId="205" applyFont="1" applyFill="1" applyBorder="1" applyAlignment="1">
      <alignment horizontal="center" vertical="center" wrapText="1"/>
    </xf>
    <xf numFmtId="0" fontId="32" fillId="25" borderId="25" xfId="205" applyFont="1" applyFill="1" applyBorder="1" applyAlignment="1">
      <alignment horizontal="left"/>
    </xf>
    <xf numFmtId="0" fontId="32" fillId="25" borderId="24" xfId="205" applyFont="1" applyFill="1" applyBorder="1" applyAlignment="1">
      <alignment horizontal="left"/>
    </xf>
    <xf numFmtId="0" fontId="32" fillId="25" borderId="26" xfId="205" applyFont="1" applyFill="1" applyBorder="1" applyAlignment="1">
      <alignment horizontal="left"/>
    </xf>
    <xf numFmtId="3" fontId="62" fillId="24" borderId="39" xfId="205" applyNumberFormat="1" applyFont="1" applyFill="1" applyBorder="1" applyAlignment="1">
      <alignment horizontal="center" vertical="center" wrapText="1"/>
    </xf>
    <xf numFmtId="3" fontId="62" fillId="24" borderId="38" xfId="205" applyNumberFormat="1" applyFont="1" applyFill="1" applyBorder="1" applyAlignment="1">
      <alignment horizontal="center" vertical="center" wrapText="1"/>
    </xf>
    <xf numFmtId="3" fontId="62" fillId="24" borderId="40" xfId="205" applyNumberFormat="1" applyFont="1" applyFill="1" applyBorder="1" applyAlignment="1">
      <alignment horizontal="center" vertical="center" wrapText="1"/>
    </xf>
    <xf numFmtId="0" fontId="35" fillId="0" borderId="19" xfId="205" applyFont="1" applyBorder="1" applyAlignment="1">
      <alignment horizontal="left"/>
    </xf>
    <xf numFmtId="0" fontId="35" fillId="0" borderId="20" xfId="205" applyFont="1" applyBorder="1" applyAlignment="1">
      <alignment horizontal="left"/>
    </xf>
    <xf numFmtId="0" fontId="35" fillId="0" borderId="21" xfId="205" applyFont="1" applyBorder="1" applyAlignment="1">
      <alignment horizontal="left"/>
    </xf>
    <xf numFmtId="0" fontId="31" fillId="25" borderId="32" xfId="205" applyFont="1" applyFill="1" applyBorder="1" applyAlignment="1">
      <alignment horizontal="center" vertical="center" wrapText="1"/>
    </xf>
    <xf numFmtId="0" fontId="31" fillId="25" borderId="41" xfId="205" applyFont="1" applyFill="1" applyBorder="1" applyAlignment="1">
      <alignment horizontal="center" vertical="center" wrapText="1"/>
    </xf>
    <xf numFmtId="0" fontId="31" fillId="25" borderId="42" xfId="205" applyFont="1" applyFill="1" applyBorder="1" applyAlignment="1">
      <alignment horizontal="center" vertical="center" wrapText="1"/>
    </xf>
    <xf numFmtId="0" fontId="31" fillId="25" borderId="18" xfId="205" applyFont="1" applyFill="1" applyBorder="1" applyAlignment="1">
      <alignment horizontal="center" vertical="center" wrapText="1"/>
    </xf>
    <xf numFmtId="0" fontId="31" fillId="25" borderId="12" xfId="205" applyFont="1" applyFill="1" applyBorder="1" applyAlignment="1">
      <alignment horizontal="center" vertical="center" wrapText="1"/>
    </xf>
    <xf numFmtId="0" fontId="31" fillId="25" borderId="14" xfId="205" applyFont="1" applyFill="1" applyBorder="1" applyAlignment="1">
      <alignment horizontal="center" vertical="center" wrapText="1"/>
    </xf>
  </cellXfs>
  <cellStyles count="217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Percent" xfId="216" builtinId="5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197" t="s">
        <v>26</v>
      </c>
      <c r="C2" s="198"/>
      <c r="D2" s="198"/>
      <c r="E2" s="198"/>
      <c r="F2" s="198"/>
      <c r="G2" s="198"/>
      <c r="H2" s="198"/>
      <c r="I2" s="199"/>
    </row>
    <row r="3" spans="2:9" ht="16.5" thickBot="1" x14ac:dyDescent="0.3">
      <c r="B3" s="2"/>
    </row>
    <row r="4" spans="2:9" ht="18.75" customHeight="1" x14ac:dyDescent="0.25">
      <c r="B4" s="206" t="s">
        <v>88</v>
      </c>
      <c r="C4" s="205" t="s">
        <v>73</v>
      </c>
      <c r="D4" s="205"/>
      <c r="E4" s="205"/>
      <c r="F4" s="205" t="s">
        <v>83</v>
      </c>
      <c r="G4" s="205"/>
      <c r="H4" s="205"/>
      <c r="I4" s="203" t="s">
        <v>69</v>
      </c>
    </row>
    <row r="5" spans="2:9" ht="90.75" customHeight="1" x14ac:dyDescent="0.25">
      <c r="B5" s="207"/>
      <c r="C5" s="30" t="s">
        <v>27</v>
      </c>
      <c r="D5" s="30" t="s">
        <v>28</v>
      </c>
      <c r="E5" s="30" t="s">
        <v>29</v>
      </c>
      <c r="F5" s="30" t="s">
        <v>27</v>
      </c>
      <c r="G5" s="30" t="s">
        <v>28</v>
      </c>
      <c r="H5" s="30" t="s">
        <v>29</v>
      </c>
      <c r="I5" s="204"/>
    </row>
    <row r="6" spans="2:9" x14ac:dyDescent="0.25">
      <c r="B6" s="200" t="s">
        <v>30</v>
      </c>
      <c r="C6" s="201"/>
      <c r="D6" s="201"/>
      <c r="E6" s="201"/>
      <c r="F6" s="201"/>
      <c r="G6" s="201"/>
      <c r="H6" s="201"/>
      <c r="I6" s="202"/>
    </row>
    <row r="7" spans="2:9" x14ac:dyDescent="0.25">
      <c r="B7" s="31" t="s">
        <v>46</v>
      </c>
      <c r="C7" s="91">
        <v>38876134</v>
      </c>
      <c r="D7" s="32">
        <f t="shared" ref="D7:D21" si="0">C7/C$22</f>
        <v>0.17618035171850571</v>
      </c>
      <c r="E7" s="32">
        <f t="shared" ref="E7:E21" si="1">C7/C$37</f>
        <v>0.11440660805299323</v>
      </c>
      <c r="F7" s="126">
        <v>40192489</v>
      </c>
      <c r="G7" s="33">
        <f t="shared" ref="G7:G21" si="2">F7/F$22</f>
        <v>0.17909093395035416</v>
      </c>
      <c r="H7" s="33">
        <f t="shared" ref="H7:H21" si="3">F7/F$37</f>
        <v>0.1144418699639952</v>
      </c>
      <c r="I7" s="34">
        <f t="shared" ref="I7:I22" si="4">(F7-C7)/C7</f>
        <v>3.3860234147767884E-2</v>
      </c>
    </row>
    <row r="8" spans="2:9" x14ac:dyDescent="0.25">
      <c r="B8" s="31" t="s">
        <v>81</v>
      </c>
      <c r="C8" s="91">
        <v>29129983</v>
      </c>
      <c r="D8" s="32">
        <f t="shared" si="0"/>
        <v>0.13201237166468485</v>
      </c>
      <c r="E8" s="32">
        <f t="shared" si="1"/>
        <v>8.5725153320835759E-2</v>
      </c>
      <c r="F8" s="126">
        <v>30414861.199999999</v>
      </c>
      <c r="G8" s="33">
        <f t="shared" si="2"/>
        <v>0.13552347798809847</v>
      </c>
      <c r="H8" s="33">
        <f t="shared" si="3"/>
        <v>8.6601593407747479E-2</v>
      </c>
      <c r="I8" s="34">
        <f t="shared" si="4"/>
        <v>4.4108443180347866E-2</v>
      </c>
    </row>
    <row r="9" spans="2:9" x14ac:dyDescent="0.25">
      <c r="B9" s="31" t="s">
        <v>47</v>
      </c>
      <c r="C9" s="91">
        <v>23812692</v>
      </c>
      <c r="D9" s="32">
        <f t="shared" si="0"/>
        <v>0.10791526883625946</v>
      </c>
      <c r="E9" s="32">
        <f t="shared" si="1"/>
        <v>7.0077166632120561E-2</v>
      </c>
      <c r="F9" s="126">
        <v>24896874</v>
      </c>
      <c r="G9" s="33">
        <f t="shared" si="2"/>
        <v>0.11093626018294836</v>
      </c>
      <c r="H9" s="33">
        <f t="shared" si="3"/>
        <v>7.0889981877409317E-2</v>
      </c>
      <c r="I9" s="34">
        <f t="shared" si="4"/>
        <v>4.5529585651214906E-2</v>
      </c>
    </row>
    <row r="10" spans="2:9" x14ac:dyDescent="0.25">
      <c r="B10" s="31" t="s">
        <v>76</v>
      </c>
      <c r="C10" s="91">
        <v>20715942</v>
      </c>
      <c r="D10" s="32">
        <f t="shared" si="0"/>
        <v>9.3881298684178952E-2</v>
      </c>
      <c r="E10" s="32">
        <f t="shared" si="1"/>
        <v>6.0963897717878551E-2</v>
      </c>
      <c r="F10" s="126">
        <v>19665116.710000001</v>
      </c>
      <c r="G10" s="33">
        <f t="shared" si="2"/>
        <v>8.7624434451835417E-2</v>
      </c>
      <c r="H10" s="33">
        <f t="shared" si="3"/>
        <v>5.5993365560232149E-2</v>
      </c>
      <c r="I10" s="34">
        <f t="shared" si="4"/>
        <v>-5.0725440822338617E-2</v>
      </c>
    </row>
    <row r="11" spans="2:9" x14ac:dyDescent="0.25">
      <c r="B11" s="31" t="s">
        <v>48</v>
      </c>
      <c r="C11" s="91">
        <v>20680119</v>
      </c>
      <c r="D11" s="32">
        <f t="shared" si="0"/>
        <v>9.3718954641954691E-2</v>
      </c>
      <c r="E11" s="32">
        <f t="shared" si="1"/>
        <v>6.0858476023419879E-2</v>
      </c>
      <c r="F11" s="126">
        <v>20587209</v>
      </c>
      <c r="G11" s="33">
        <f t="shared" si="2"/>
        <v>9.1733121759170894E-2</v>
      </c>
      <c r="H11" s="33">
        <f t="shared" si="3"/>
        <v>5.8618880141998467E-2</v>
      </c>
      <c r="I11" s="34">
        <f t="shared" si="4"/>
        <v>-4.4927207623901974E-3</v>
      </c>
    </row>
    <row r="12" spans="2:9" x14ac:dyDescent="0.25">
      <c r="B12" s="31" t="s">
        <v>49</v>
      </c>
      <c r="C12" s="91">
        <v>16449184</v>
      </c>
      <c r="D12" s="32">
        <f t="shared" si="0"/>
        <v>7.4545041505475224E-2</v>
      </c>
      <c r="E12" s="32">
        <f t="shared" si="1"/>
        <v>4.8407471449696295E-2</v>
      </c>
      <c r="F12" s="126">
        <v>19500393</v>
      </c>
      <c r="G12" s="33">
        <f t="shared" si="2"/>
        <v>8.6890453456837394E-2</v>
      </c>
      <c r="H12" s="33">
        <f t="shared" si="3"/>
        <v>5.5524340379935228E-2</v>
      </c>
      <c r="I12" s="34">
        <f t="shared" si="4"/>
        <v>0.18549303114367255</v>
      </c>
    </row>
    <row r="13" spans="2:9" x14ac:dyDescent="0.25">
      <c r="B13" s="31" t="s">
        <v>50</v>
      </c>
      <c r="C13" s="91">
        <v>15624567</v>
      </c>
      <c r="D13" s="32">
        <f t="shared" si="0"/>
        <v>7.0808010629589802E-2</v>
      </c>
      <c r="E13" s="32">
        <f t="shared" si="1"/>
        <v>4.5980747796751917E-2</v>
      </c>
      <c r="F13" s="126">
        <v>15935352</v>
      </c>
      <c r="G13" s="33">
        <f t="shared" si="2"/>
        <v>7.1005233652179242E-2</v>
      </c>
      <c r="H13" s="33">
        <f t="shared" si="3"/>
        <v>4.537343983385779E-2</v>
      </c>
      <c r="I13" s="34">
        <f t="shared" si="4"/>
        <v>1.989079121360611E-2</v>
      </c>
    </row>
    <row r="14" spans="2:9" x14ac:dyDescent="0.25">
      <c r="B14" s="31" t="s">
        <v>51</v>
      </c>
      <c r="C14" s="91">
        <v>13313869</v>
      </c>
      <c r="D14" s="32">
        <f t="shared" si="0"/>
        <v>6.0336301010643439E-2</v>
      </c>
      <c r="E14" s="32">
        <f t="shared" si="1"/>
        <v>3.9180711547910009E-2</v>
      </c>
      <c r="F14" s="126">
        <v>13863862</v>
      </c>
      <c r="G14" s="33">
        <f t="shared" si="2"/>
        <v>6.1775024526070657E-2</v>
      </c>
      <c r="H14" s="33">
        <f t="shared" si="3"/>
        <v>3.9475193790630247E-2</v>
      </c>
      <c r="I14" s="34">
        <f t="shared" si="4"/>
        <v>4.1309780049660995E-2</v>
      </c>
    </row>
    <row r="15" spans="2:9" x14ac:dyDescent="0.25">
      <c r="B15" s="31" t="s">
        <v>52</v>
      </c>
      <c r="C15" s="91">
        <v>11605372</v>
      </c>
      <c r="D15" s="32">
        <f t="shared" si="0"/>
        <v>5.2593668927679332E-2</v>
      </c>
      <c r="E15" s="32">
        <f t="shared" si="1"/>
        <v>3.4152862157363233E-2</v>
      </c>
      <c r="F15" s="126">
        <v>12934533.140000001</v>
      </c>
      <c r="G15" s="33">
        <f t="shared" si="2"/>
        <v>5.7634092286606264E-2</v>
      </c>
      <c r="H15" s="33">
        <f t="shared" si="3"/>
        <v>3.6829074199730867E-2</v>
      </c>
      <c r="I15" s="34">
        <f t="shared" si="4"/>
        <v>0.11452981774302458</v>
      </c>
    </row>
    <row r="16" spans="2:9" x14ac:dyDescent="0.25">
      <c r="B16" s="31" t="s">
        <v>53</v>
      </c>
      <c r="C16" s="91">
        <v>9254694</v>
      </c>
      <c r="D16" s="32">
        <f t="shared" si="0"/>
        <v>4.1940776414834471E-2</v>
      </c>
      <c r="E16" s="32">
        <f t="shared" si="1"/>
        <v>2.723517078906015E-2</v>
      </c>
      <c r="F16" s="126">
        <v>9304086.3099999987</v>
      </c>
      <c r="G16" s="33">
        <f t="shared" si="2"/>
        <v>4.145743516438119E-2</v>
      </c>
      <c r="H16" s="33">
        <f t="shared" si="3"/>
        <v>2.6491940711181331E-2</v>
      </c>
      <c r="I16" s="34">
        <f t="shared" si="4"/>
        <v>5.3370008776085585E-3</v>
      </c>
    </row>
    <row r="17" spans="2:9" x14ac:dyDescent="0.25">
      <c r="B17" s="31" t="s">
        <v>54</v>
      </c>
      <c r="C17" s="91">
        <v>6768695</v>
      </c>
      <c r="D17" s="32">
        <f t="shared" si="0"/>
        <v>3.06746310159156E-2</v>
      </c>
      <c r="E17" s="32">
        <f t="shared" si="1"/>
        <v>1.9919250095579336E-2</v>
      </c>
      <c r="F17" s="126">
        <v>6584638.6800000006</v>
      </c>
      <c r="G17" s="33">
        <f t="shared" si="2"/>
        <v>2.9340036416426647E-2</v>
      </c>
      <c r="H17" s="33">
        <f t="shared" si="3"/>
        <v>1.8748735953537318E-2</v>
      </c>
      <c r="I17" s="34">
        <f t="shared" si="4"/>
        <v>-2.7192290389801782E-2</v>
      </c>
    </row>
    <row r="18" spans="2:9" x14ac:dyDescent="0.25">
      <c r="B18" s="31" t="s">
        <v>57</v>
      </c>
      <c r="C18" s="91">
        <v>5062870</v>
      </c>
      <c r="D18" s="32">
        <f t="shared" si="0"/>
        <v>2.2944108004799832E-2</v>
      </c>
      <c r="E18" s="32">
        <f t="shared" si="1"/>
        <v>1.4899263998659379E-2</v>
      </c>
      <c r="F18" s="126">
        <v>5300241.2899999991</v>
      </c>
      <c r="G18" s="33">
        <f t="shared" si="2"/>
        <v>2.3616978853644267E-2</v>
      </c>
      <c r="H18" s="33">
        <f t="shared" si="3"/>
        <v>1.5091613870640808E-2</v>
      </c>
      <c r="I18" s="34">
        <f t="shared" si="4"/>
        <v>4.6884729412368695E-2</v>
      </c>
    </row>
    <row r="19" spans="2:9" x14ac:dyDescent="0.25">
      <c r="B19" s="31" t="s">
        <v>55</v>
      </c>
      <c r="C19" s="91">
        <v>5052554</v>
      </c>
      <c r="D19" s="32">
        <f t="shared" si="0"/>
        <v>2.289735756124163E-2</v>
      </c>
      <c r="E19" s="32">
        <f t="shared" si="1"/>
        <v>1.4868905564133079E-2</v>
      </c>
      <c r="F19" s="126">
        <v>5245378</v>
      </c>
      <c r="G19" s="33">
        <f t="shared" si="2"/>
        <v>2.3372517311446944E-2</v>
      </c>
      <c r="H19" s="33">
        <f t="shared" si="3"/>
        <v>1.4935399173412755E-2</v>
      </c>
      <c r="I19" s="34">
        <f t="shared" si="4"/>
        <v>3.8163669304672451E-2</v>
      </c>
    </row>
    <row r="20" spans="2:9" x14ac:dyDescent="0.25">
      <c r="B20" s="92" t="s">
        <v>75</v>
      </c>
      <c r="C20" s="91">
        <v>4402894</v>
      </c>
      <c r="D20" s="32">
        <f t="shared" si="0"/>
        <v>1.995320351296501E-2</v>
      </c>
      <c r="E20" s="32">
        <f t="shared" si="1"/>
        <v>1.2957054015630144E-2</v>
      </c>
      <c r="F20" s="126">
        <v>0</v>
      </c>
      <c r="G20" s="33">
        <f t="shared" si="2"/>
        <v>0</v>
      </c>
      <c r="H20" s="33">
        <f t="shared" si="3"/>
        <v>0</v>
      </c>
      <c r="I20" s="34">
        <f t="shared" si="4"/>
        <v>-1</v>
      </c>
    </row>
    <row r="21" spans="2:9" x14ac:dyDescent="0.25">
      <c r="B21" s="92" t="s">
        <v>77</v>
      </c>
      <c r="C21" s="91">
        <v>-88561</v>
      </c>
      <c r="D21" s="32">
        <f t="shared" si="0"/>
        <v>-4.0134412872798984E-4</v>
      </c>
      <c r="E21" s="32">
        <f t="shared" si="1"/>
        <v>-2.6062168670838346E-4</v>
      </c>
      <c r="F21" s="126">
        <v>0</v>
      </c>
      <c r="G21" s="33">
        <f t="shared" si="2"/>
        <v>0</v>
      </c>
      <c r="H21" s="33">
        <f t="shared" si="3"/>
        <v>0</v>
      </c>
      <c r="I21" s="34">
        <f t="shared" si="4"/>
        <v>-1</v>
      </c>
    </row>
    <row r="22" spans="2:9" s="5" customFormat="1" ht="30" x14ac:dyDescent="0.25">
      <c r="B22" s="35" t="s">
        <v>32</v>
      </c>
      <c r="C22" s="36">
        <f>SUM(C7:C21)</f>
        <v>220661008</v>
      </c>
      <c r="D22" s="189">
        <f t="shared" ref="D22" si="5">SUM(D7:D21)</f>
        <v>1.0000000000000002</v>
      </c>
      <c r="E22" s="37">
        <f>SUM(E7:E21)</f>
        <v>0.64937211747532331</v>
      </c>
      <c r="F22" s="127">
        <f>SUM(F7:F21)</f>
        <v>224425034.33000001</v>
      </c>
      <c r="G22" s="190">
        <f>SUM(G7:G21)</f>
        <v>0.99999999999999989</v>
      </c>
      <c r="H22" s="38">
        <f>SUM(H7:H21)</f>
        <v>0.63901542886430907</v>
      </c>
      <c r="I22" s="39">
        <f t="shared" si="4"/>
        <v>1.7057958558768176E-2</v>
      </c>
    </row>
    <row r="23" spans="2:9" x14ac:dyDescent="0.25">
      <c r="B23" s="200" t="s">
        <v>31</v>
      </c>
      <c r="C23" s="201"/>
      <c r="D23" s="201"/>
      <c r="E23" s="201"/>
      <c r="F23" s="201"/>
      <c r="G23" s="201"/>
      <c r="H23" s="201"/>
      <c r="I23" s="202"/>
    </row>
    <row r="24" spans="2:9" x14ac:dyDescent="0.25">
      <c r="B24" s="40" t="s">
        <v>61</v>
      </c>
      <c r="C24" s="41">
        <v>20078823</v>
      </c>
      <c r="D24" s="32">
        <f t="shared" ref="D24:D34" si="6">C24/C$36</f>
        <v>0.16852325610380769</v>
      </c>
      <c r="E24" s="32">
        <f t="shared" ref="E24:E34" si="7">C24/C$37</f>
        <v>5.9088952443841915E-2</v>
      </c>
      <c r="F24" s="41">
        <v>18558435</v>
      </c>
      <c r="G24" s="33">
        <f t="shared" ref="G24:G35" si="8">F24/F$36</f>
        <v>0.14638371138169071</v>
      </c>
      <c r="H24" s="33">
        <f t="shared" ref="H24:H35" si="9">F24/F$37</f>
        <v>5.2842261274370375E-2</v>
      </c>
      <c r="I24" s="34">
        <f>(F24-C24)/C24</f>
        <v>-7.572097229005903E-2</v>
      </c>
    </row>
    <row r="25" spans="2:9" x14ac:dyDescent="0.25">
      <c r="B25" s="40" t="s">
        <v>59</v>
      </c>
      <c r="C25" s="41">
        <v>15532753</v>
      </c>
      <c r="D25" s="32">
        <f t="shared" si="6"/>
        <v>0.13036770690274957</v>
      </c>
      <c r="E25" s="32">
        <f t="shared" si="7"/>
        <v>4.571055302090879E-2</v>
      </c>
      <c r="F25" s="41">
        <v>17204264</v>
      </c>
      <c r="G25" s="33">
        <f t="shared" si="8"/>
        <v>0.13570239171085341</v>
      </c>
      <c r="H25" s="33">
        <f t="shared" si="9"/>
        <v>4.8986469673829955E-2</v>
      </c>
      <c r="I25" s="34">
        <f>(F25-C25)/C25</f>
        <v>0.107612024732512</v>
      </c>
    </row>
    <row r="26" spans="2:9" x14ac:dyDescent="0.25">
      <c r="B26" s="40" t="s">
        <v>58</v>
      </c>
      <c r="C26" s="41">
        <v>15320005</v>
      </c>
      <c r="D26" s="32">
        <f t="shared" si="6"/>
        <v>0.12858209498268969</v>
      </c>
      <c r="E26" s="32">
        <f t="shared" si="7"/>
        <v>4.5084467694367358E-2</v>
      </c>
      <c r="F26" s="41">
        <v>17682620</v>
      </c>
      <c r="G26" s="33">
        <f t="shared" si="8"/>
        <v>0.13947552918940156</v>
      </c>
      <c r="H26" s="33">
        <f t="shared" si="9"/>
        <v>5.0348514088359664E-2</v>
      </c>
      <c r="I26" s="34">
        <f>(F26-C26)/C26</f>
        <v>0.15421763896291157</v>
      </c>
    </row>
    <row r="27" spans="2:9" x14ac:dyDescent="0.25">
      <c r="B27" s="40" t="s">
        <v>60</v>
      </c>
      <c r="C27" s="41">
        <v>13496874</v>
      </c>
      <c r="D27" s="32">
        <f t="shared" si="6"/>
        <v>0.11328040262633039</v>
      </c>
      <c r="E27" s="32">
        <f t="shared" si="7"/>
        <v>3.9719267704413072E-2</v>
      </c>
      <c r="F27" s="41">
        <v>13576456</v>
      </c>
      <c r="G27" s="33">
        <f t="shared" si="8"/>
        <v>0.10708726337593785</v>
      </c>
      <c r="H27" s="33">
        <f t="shared" si="9"/>
        <v>3.8656849843857706E-2</v>
      </c>
      <c r="I27" s="34">
        <f>(F27-C27)/C27</f>
        <v>5.8963282905360155E-3</v>
      </c>
    </row>
    <row r="28" spans="2:9" x14ac:dyDescent="0.25">
      <c r="B28" s="40" t="s">
        <v>62</v>
      </c>
      <c r="C28" s="41">
        <v>10242117</v>
      </c>
      <c r="D28" s="32">
        <f t="shared" si="6"/>
        <v>8.5962952421870673E-2</v>
      </c>
      <c r="E28" s="32">
        <f t="shared" si="7"/>
        <v>3.0141007983250055E-2</v>
      </c>
      <c r="F28" s="41">
        <v>11001321</v>
      </c>
      <c r="G28" s="33">
        <f t="shared" si="8"/>
        <v>8.6775323354654252E-2</v>
      </c>
      <c r="H28" s="33">
        <f t="shared" si="9"/>
        <v>3.132455288634077E-2</v>
      </c>
      <c r="I28" s="34">
        <f t="shared" ref="I28:I32" si="10">(F28-C28)/C28</f>
        <v>7.4125691007044733E-2</v>
      </c>
    </row>
    <row r="29" spans="2:9" x14ac:dyDescent="0.25">
      <c r="B29" s="40" t="s">
        <v>63</v>
      </c>
      <c r="C29" s="41">
        <v>9534847</v>
      </c>
      <c r="D29" s="32">
        <f t="shared" si="6"/>
        <v>8.0026775617854803E-2</v>
      </c>
      <c r="E29" s="32">
        <f t="shared" si="7"/>
        <v>2.8059618880165872E-2</v>
      </c>
      <c r="F29" s="41">
        <v>9111099</v>
      </c>
      <c r="G29" s="33">
        <f t="shared" si="8"/>
        <v>7.186578428547509E-2</v>
      </c>
      <c r="H29" s="33">
        <f t="shared" si="9"/>
        <v>2.5942439319622299E-2</v>
      </c>
      <c r="I29" s="34">
        <f>(F29-C29)/C29</f>
        <v>-4.4442034570664847E-2</v>
      </c>
    </row>
    <row r="30" spans="2:9" x14ac:dyDescent="0.25">
      <c r="B30" s="40" t="s">
        <v>64</v>
      </c>
      <c r="C30" s="41">
        <v>8686211</v>
      </c>
      <c r="D30" s="32">
        <f t="shared" si="6"/>
        <v>7.2904102044463043E-2</v>
      </c>
      <c r="E30" s="32">
        <f t="shared" si="7"/>
        <v>2.5562210927213041E-2</v>
      </c>
      <c r="F30" s="41">
        <v>8427173</v>
      </c>
      <c r="G30" s="33">
        <f t="shared" si="8"/>
        <v>6.6471168511546178E-2</v>
      </c>
      <c r="H30" s="33">
        <f t="shared" si="9"/>
        <v>2.3995066258028743E-2</v>
      </c>
      <c r="I30" s="34">
        <f>(F30-C30)/C30</f>
        <v>-2.9821748516125155E-2</v>
      </c>
    </row>
    <row r="31" spans="2:9" x14ac:dyDescent="0.25">
      <c r="B31" s="40" t="s">
        <v>71</v>
      </c>
      <c r="C31" s="41">
        <v>8563247</v>
      </c>
      <c r="D31" s="32">
        <f t="shared" si="6"/>
        <v>7.1872054814227052E-2</v>
      </c>
      <c r="E31" s="32">
        <f t="shared" si="7"/>
        <v>2.520034639220994E-2</v>
      </c>
      <c r="F31" s="41">
        <v>10293005</v>
      </c>
      <c r="G31" s="33">
        <f t="shared" si="8"/>
        <v>8.1188326126114582E-2</v>
      </c>
      <c r="H31" s="33">
        <f t="shared" si="9"/>
        <v>2.9307733087860086E-2</v>
      </c>
      <c r="I31" s="34">
        <f>(F31-C31)/C31</f>
        <v>0.20199791037208198</v>
      </c>
    </row>
    <row r="32" spans="2:9" x14ac:dyDescent="0.25">
      <c r="B32" s="42" t="s">
        <v>65</v>
      </c>
      <c r="C32" s="41">
        <v>6323982</v>
      </c>
      <c r="D32" s="32">
        <f t="shared" si="6"/>
        <v>5.3077714673906429E-2</v>
      </c>
      <c r="E32" s="32">
        <f t="shared" si="7"/>
        <v>1.8610526705360782E-2</v>
      </c>
      <c r="F32" s="41">
        <v>6458710</v>
      </c>
      <c r="G32" s="33">
        <f t="shared" si="8"/>
        <v>5.0944486457938913E-2</v>
      </c>
      <c r="H32" s="33">
        <f t="shared" si="9"/>
        <v>1.8390173595747093E-2</v>
      </c>
      <c r="I32" s="34">
        <f t="shared" si="10"/>
        <v>2.1304298462582593E-2</v>
      </c>
    </row>
    <row r="33" spans="2:9" x14ac:dyDescent="0.25">
      <c r="B33" s="43" t="s">
        <v>66</v>
      </c>
      <c r="C33" s="41">
        <v>5704344</v>
      </c>
      <c r="D33" s="32">
        <f t="shared" si="6"/>
        <v>4.7877040642084388E-2</v>
      </c>
      <c r="E33" s="32">
        <f t="shared" si="7"/>
        <v>1.6787025381881943E-2</v>
      </c>
      <c r="F33" s="41">
        <v>6032889</v>
      </c>
      <c r="G33" s="33">
        <f t="shared" si="8"/>
        <v>4.7585730271640723E-2</v>
      </c>
      <c r="H33" s="33">
        <f t="shared" si="9"/>
        <v>1.7177714434286891E-2</v>
      </c>
      <c r="I33" s="34">
        <f>(F33-C33)/C33</f>
        <v>5.7595579789718153E-2</v>
      </c>
    </row>
    <row r="34" spans="2:9" x14ac:dyDescent="0.25">
      <c r="B34" s="40" t="s">
        <v>67</v>
      </c>
      <c r="C34" s="41">
        <v>5662507</v>
      </c>
      <c r="D34" s="32">
        <f t="shared" si="6"/>
        <v>4.7525899170016275E-2</v>
      </c>
      <c r="E34" s="32">
        <f t="shared" si="7"/>
        <v>1.6663905391064104E-2</v>
      </c>
      <c r="F34" s="41">
        <v>5990694</v>
      </c>
      <c r="G34" s="33">
        <f t="shared" si="8"/>
        <v>4.7252907988848535E-2</v>
      </c>
      <c r="H34" s="33">
        <f t="shared" si="9"/>
        <v>1.7057570725268752E-2</v>
      </c>
      <c r="I34" s="34">
        <f>(F34-C34)/C34</f>
        <v>5.7957897447190793E-2</v>
      </c>
    </row>
    <row r="35" spans="2:9" x14ac:dyDescent="0.25">
      <c r="B35" s="40" t="s">
        <v>84</v>
      </c>
      <c r="C35" s="41" t="s">
        <v>1</v>
      </c>
      <c r="D35" s="32" t="s">
        <v>1</v>
      </c>
      <c r="E35" s="32" t="s">
        <v>1</v>
      </c>
      <c r="F35" s="41">
        <v>2442706</v>
      </c>
      <c r="G35" s="33">
        <f t="shared" si="8"/>
        <v>1.9267377345898194E-2</v>
      </c>
      <c r="H35" s="33">
        <f t="shared" si="9"/>
        <v>6.9552259481185869E-3</v>
      </c>
      <c r="I35" s="34"/>
    </row>
    <row r="36" spans="2:9" s="5" customFormat="1" ht="30" x14ac:dyDescent="0.25">
      <c r="B36" s="35" t="s">
        <v>33</v>
      </c>
      <c r="C36" s="44">
        <f t="shared" ref="C36:E36" si="11">SUM(C24:C34)</f>
        <v>119145710</v>
      </c>
      <c r="D36" s="189">
        <f t="shared" si="11"/>
        <v>1.0000000000000002</v>
      </c>
      <c r="E36" s="37">
        <f t="shared" si="11"/>
        <v>0.35062788252467686</v>
      </c>
      <c r="F36" s="128">
        <f>SUM(F24:F35)</f>
        <v>126779372</v>
      </c>
      <c r="G36" s="190">
        <f>SUM(G24:G35)</f>
        <v>1</v>
      </c>
      <c r="H36" s="38">
        <f>SUM(H24:H35)</f>
        <v>0.36098457113569093</v>
      </c>
      <c r="I36" s="39">
        <f>(F36-C36)/C36</f>
        <v>6.4069969451690703E-2</v>
      </c>
    </row>
    <row r="37" spans="2:9" ht="16.5" thickBot="1" x14ac:dyDescent="0.3">
      <c r="B37" s="45" t="s">
        <v>68</v>
      </c>
      <c r="C37" s="46">
        <f>C22+C36</f>
        <v>339806718</v>
      </c>
      <c r="D37" s="47"/>
      <c r="E37" s="191">
        <f>E22+E36</f>
        <v>1.0000000000000002</v>
      </c>
      <c r="F37" s="48">
        <f>F22+F36</f>
        <v>351204406.33000004</v>
      </c>
      <c r="G37" s="49"/>
      <c r="H37" s="192">
        <f>H22+H36</f>
        <v>1</v>
      </c>
      <c r="I37" s="50">
        <f>(F37-C37)/C37</f>
        <v>3.3541680391380738E-2</v>
      </c>
    </row>
    <row r="38" spans="2:9" x14ac:dyDescent="0.25">
      <c r="D38" s="12"/>
      <c r="E38" s="4"/>
      <c r="F38" s="4"/>
      <c r="G38" s="12"/>
    </row>
    <row r="39" spans="2:9" x14ac:dyDescent="0.25">
      <c r="B39" s="90" t="s">
        <v>96</v>
      </c>
    </row>
    <row r="40" spans="2:9" x14ac:dyDescent="0.25">
      <c r="B40" s="90" t="s">
        <v>97</v>
      </c>
    </row>
  </sheetData>
  <mergeCells count="7">
    <mergeCell ref="B2:I2"/>
    <mergeCell ref="B6:I6"/>
    <mergeCell ref="B23:I23"/>
    <mergeCell ref="I4:I5"/>
    <mergeCell ref="C4:E4"/>
    <mergeCell ref="F4:H4"/>
    <mergeCell ref="B4:B5"/>
  </mergeCells>
  <phoneticPr fontId="4" type="noConversion"/>
  <pageMargins left="0.39370078740157483" right="0.39370078740157483" top="0.39370078740157483" bottom="0.39370078740157483" header="0.19685039370078741" footer="0.19685039370078741"/>
  <pageSetup scale="77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G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8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97" t="s">
        <v>34</v>
      </c>
      <c r="C2" s="198"/>
      <c r="D2" s="198"/>
      <c r="E2" s="198"/>
      <c r="F2" s="198"/>
      <c r="G2" s="198"/>
      <c r="H2" s="198"/>
      <c r="I2" s="199"/>
    </row>
    <row r="3" spans="2:12" ht="16.5" thickBot="1" x14ac:dyDescent="0.3">
      <c r="B3" s="2"/>
    </row>
    <row r="4" spans="2:12" ht="17.25" customHeight="1" x14ac:dyDescent="0.25">
      <c r="B4" s="206" t="s">
        <v>88</v>
      </c>
      <c r="C4" s="213" t="s">
        <v>73</v>
      </c>
      <c r="D4" s="213"/>
      <c r="E4" s="213"/>
      <c r="F4" s="213" t="s">
        <v>83</v>
      </c>
      <c r="G4" s="213"/>
      <c r="H4" s="213"/>
      <c r="I4" s="211" t="s">
        <v>36</v>
      </c>
      <c r="J4" s="3"/>
      <c r="K4" s="3"/>
      <c r="L4" s="4"/>
    </row>
    <row r="5" spans="2:12" ht="92.25" customHeight="1" x14ac:dyDescent="0.25">
      <c r="B5" s="207"/>
      <c r="C5" s="51" t="s">
        <v>78</v>
      </c>
      <c r="D5" s="51" t="s">
        <v>37</v>
      </c>
      <c r="E5" s="51" t="s">
        <v>38</v>
      </c>
      <c r="F5" s="51" t="s">
        <v>35</v>
      </c>
      <c r="G5" s="51" t="s">
        <v>37</v>
      </c>
      <c r="H5" s="51" t="s">
        <v>38</v>
      </c>
      <c r="I5" s="212"/>
      <c r="J5" s="4"/>
      <c r="K5" s="4"/>
      <c r="L5" s="4"/>
    </row>
    <row r="6" spans="2:12" x14ac:dyDescent="0.25">
      <c r="B6" s="208" t="s">
        <v>30</v>
      </c>
      <c r="C6" s="209"/>
      <c r="D6" s="209"/>
      <c r="E6" s="209"/>
      <c r="F6" s="209"/>
      <c r="G6" s="209"/>
      <c r="H6" s="209"/>
      <c r="I6" s="210"/>
      <c r="J6" s="4"/>
      <c r="K6" s="4"/>
    </row>
    <row r="7" spans="2:12" x14ac:dyDescent="0.25">
      <c r="B7" s="52" t="s">
        <v>81</v>
      </c>
      <c r="C7" s="93">
        <v>57887720</v>
      </c>
      <c r="D7" s="53">
        <f t="shared" ref="D7:D21" si="0">C7/C$22</f>
        <v>0.15197355714523222</v>
      </c>
      <c r="E7" s="53">
        <f>C7/C$36</f>
        <v>0.10629730788352523</v>
      </c>
      <c r="F7" s="93">
        <v>57377179</v>
      </c>
      <c r="G7" s="54">
        <f t="shared" ref="G7:G21" si="1">F7/F$22</f>
        <v>0.14301004891355998</v>
      </c>
      <c r="H7" s="54">
        <f>F7/F$36</f>
        <v>9.9514251350466015E-2</v>
      </c>
      <c r="I7" s="55">
        <f t="shared" ref="I7:I31" si="2">(F7-C7)/C7</f>
        <v>-8.819504378476126E-3</v>
      </c>
      <c r="J7" s="4"/>
      <c r="K7" s="4"/>
    </row>
    <row r="8" spans="2:12" x14ac:dyDescent="0.25">
      <c r="B8" s="52" t="s">
        <v>76</v>
      </c>
      <c r="C8" s="93">
        <v>43610386</v>
      </c>
      <c r="D8" s="53">
        <f t="shared" si="0"/>
        <v>0.11449104385000196</v>
      </c>
      <c r="E8" s="53">
        <f>C8/C$36</f>
        <v>8.0080311118858688E-2</v>
      </c>
      <c r="F8" s="93">
        <v>43564679.850000001</v>
      </c>
      <c r="G8" s="54">
        <f t="shared" si="1"/>
        <v>0.10858301340071251</v>
      </c>
      <c r="H8" s="54">
        <f>F8/F$36</f>
        <v>7.5558028054942925E-2</v>
      </c>
      <c r="I8" s="55">
        <f t="shared" si="2"/>
        <v>-1.0480565340558671E-3</v>
      </c>
      <c r="J8" s="4"/>
      <c r="K8" s="6"/>
    </row>
    <row r="9" spans="2:12" x14ac:dyDescent="0.25">
      <c r="B9" s="52" t="s">
        <v>51</v>
      </c>
      <c r="C9" s="93">
        <v>41344178</v>
      </c>
      <c r="D9" s="53">
        <f t="shared" si="0"/>
        <v>0.1085415317429267</v>
      </c>
      <c r="E9" s="53">
        <f>C9/C$36</f>
        <v>7.5918948233878805E-2</v>
      </c>
      <c r="F9" s="93">
        <v>47754825</v>
      </c>
      <c r="G9" s="54">
        <f t="shared" si="1"/>
        <v>0.11902676252362453</v>
      </c>
      <c r="H9" s="54">
        <f>F9/F$36</f>
        <v>8.2825362645443379E-2</v>
      </c>
      <c r="I9" s="55">
        <f>(F9-C9)/C9</f>
        <v>0.15505561629499565</v>
      </c>
      <c r="J9" s="4"/>
    </row>
    <row r="10" spans="2:12" x14ac:dyDescent="0.25">
      <c r="B10" s="52" t="s">
        <v>50</v>
      </c>
      <c r="C10" s="93">
        <v>40436462</v>
      </c>
      <c r="D10" s="53">
        <f t="shared" si="0"/>
        <v>0.10615849041053978</v>
      </c>
      <c r="E10" s="53">
        <f>C10/C$36</f>
        <v>7.4252139329973071E-2</v>
      </c>
      <c r="F10" s="93">
        <v>41748420</v>
      </c>
      <c r="G10" s="54">
        <f t="shared" si="1"/>
        <v>0.10405606706917127</v>
      </c>
      <c r="H10" s="54">
        <f>F10/F$36</f>
        <v>7.2407930012816105E-2</v>
      </c>
      <c r="I10" s="55">
        <f t="shared" si="2"/>
        <v>3.2444925572370796E-2</v>
      </c>
      <c r="J10" s="4"/>
      <c r="K10" s="7"/>
    </row>
    <row r="11" spans="2:12" x14ac:dyDescent="0.25">
      <c r="B11" s="52" t="s">
        <v>48</v>
      </c>
      <c r="C11" s="93">
        <v>32545458</v>
      </c>
      <c r="D11" s="53">
        <f t="shared" si="0"/>
        <v>8.5442111404297069E-2</v>
      </c>
      <c r="E11" s="53">
        <f>C11/C$36</f>
        <v>5.9762149368403857E-2</v>
      </c>
      <c r="F11" s="93">
        <v>32756779</v>
      </c>
      <c r="G11" s="54">
        <f t="shared" si="1"/>
        <v>8.1644804584078176E-2</v>
      </c>
      <c r="H11" s="54">
        <f>F11/F$36</f>
        <v>5.6812941933545857E-2</v>
      </c>
      <c r="I11" s="55">
        <f t="shared" si="2"/>
        <v>6.4931026627432931E-3</v>
      </c>
      <c r="J11" s="4"/>
      <c r="K11" s="9" t="s">
        <v>0</v>
      </c>
    </row>
    <row r="12" spans="2:12" x14ac:dyDescent="0.25">
      <c r="B12" s="52" t="s">
        <v>47</v>
      </c>
      <c r="C12" s="93">
        <v>31757396</v>
      </c>
      <c r="D12" s="53">
        <f t="shared" si="0"/>
        <v>8.3373199631800482E-2</v>
      </c>
      <c r="E12" s="53">
        <f>C12/C$36</f>
        <v>5.8315057151862824E-2</v>
      </c>
      <c r="F12" s="93">
        <v>34501467</v>
      </c>
      <c r="G12" s="54">
        <f t="shared" si="1"/>
        <v>8.599336128497316E-2</v>
      </c>
      <c r="H12" s="54">
        <f>F12/F$36</f>
        <v>5.983890666701841E-2</v>
      </c>
      <c r="I12" s="55">
        <f t="shared" si="2"/>
        <v>8.6407304931424483E-2</v>
      </c>
      <c r="J12" s="4"/>
    </row>
    <row r="13" spans="2:12" x14ac:dyDescent="0.25">
      <c r="B13" s="94" t="s">
        <v>46</v>
      </c>
      <c r="C13" s="93">
        <v>27376307</v>
      </c>
      <c r="D13" s="53">
        <f t="shared" si="0"/>
        <v>7.1871456611003526E-2</v>
      </c>
      <c r="E13" s="53">
        <f>C13/C$36</f>
        <v>5.0270208152832882E-2</v>
      </c>
      <c r="F13" s="93">
        <v>28457010</v>
      </c>
      <c r="G13" s="54">
        <f t="shared" si="1"/>
        <v>7.0927822924749667E-2</v>
      </c>
      <c r="H13" s="54">
        <f>F13/F$36</f>
        <v>4.9355477128332235E-2</v>
      </c>
      <c r="I13" s="55">
        <f t="shared" si="2"/>
        <v>3.9475850413278897E-2</v>
      </c>
      <c r="J13" s="4"/>
    </row>
    <row r="14" spans="2:12" x14ac:dyDescent="0.25">
      <c r="B14" s="52" t="s">
        <v>49</v>
      </c>
      <c r="C14" s="93">
        <v>26799306</v>
      </c>
      <c r="D14" s="53">
        <f t="shared" si="0"/>
        <v>7.0356646657418268E-2</v>
      </c>
      <c r="E14" s="53">
        <f>C14/C$36</f>
        <v>4.9210680278076339E-2</v>
      </c>
      <c r="F14" s="93">
        <v>30336781</v>
      </c>
      <c r="G14" s="54">
        <f t="shared" si="1"/>
        <v>7.5613067953200636E-2</v>
      </c>
      <c r="H14" s="54">
        <f>F14/F$36</f>
        <v>5.26157281032942E-2</v>
      </c>
      <c r="I14" s="55">
        <f t="shared" si="2"/>
        <v>0.13199875399758487</v>
      </c>
      <c r="J14" s="4"/>
    </row>
    <row r="15" spans="2:12" x14ac:dyDescent="0.25">
      <c r="B15" s="52" t="s">
        <v>52</v>
      </c>
      <c r="C15" s="93">
        <v>25179272</v>
      </c>
      <c r="D15" s="53">
        <f t="shared" si="0"/>
        <v>6.6103545487149015E-2</v>
      </c>
      <c r="E15" s="53">
        <f>C15/C$36</f>
        <v>4.6235865362585123E-2</v>
      </c>
      <c r="F15" s="93">
        <v>28377867.710000001</v>
      </c>
      <c r="G15" s="54">
        <f t="shared" si="1"/>
        <v>7.0730564311459687E-2</v>
      </c>
      <c r="H15" s="54">
        <f>F15/F$36</f>
        <v>4.9218213744583253E-2</v>
      </c>
      <c r="I15" s="55">
        <f>(F15-C15)/C15</f>
        <v>0.12703289078413391</v>
      </c>
      <c r="J15" s="4"/>
    </row>
    <row r="16" spans="2:12" x14ac:dyDescent="0.25">
      <c r="B16" s="52" t="s">
        <v>53</v>
      </c>
      <c r="C16" s="93">
        <v>22931198</v>
      </c>
      <c r="D16" s="53">
        <f t="shared" si="0"/>
        <v>6.0201640860300512E-2</v>
      </c>
      <c r="E16" s="53">
        <f>C16/C$36</f>
        <v>4.2107801342738636E-2</v>
      </c>
      <c r="F16" s="93">
        <v>21997589.010000005</v>
      </c>
      <c r="G16" s="54">
        <f t="shared" si="1"/>
        <v>5.4828005404387169E-2</v>
      </c>
      <c r="H16" s="54">
        <f>F16/F$36</f>
        <v>3.8152339309769648E-2</v>
      </c>
      <c r="I16" s="55">
        <f t="shared" si="2"/>
        <v>-4.0713485182937E-2</v>
      </c>
      <c r="J16" s="4"/>
    </row>
    <row r="17" spans="2:12" x14ac:dyDescent="0.25">
      <c r="B17" s="52" t="s">
        <v>55</v>
      </c>
      <c r="C17" s="93">
        <v>13828692</v>
      </c>
      <c r="D17" s="53">
        <f t="shared" si="0"/>
        <v>3.6304686277259073E-2</v>
      </c>
      <c r="E17" s="53">
        <f>C17/C$36</f>
        <v>2.5393170281200268E-2</v>
      </c>
      <c r="F17" s="93">
        <v>15866741</v>
      </c>
      <c r="G17" s="54">
        <f t="shared" si="1"/>
        <v>3.9547141320921117E-2</v>
      </c>
      <c r="H17" s="54">
        <f>F17/F$36</f>
        <v>2.7519074299326297E-2</v>
      </c>
      <c r="I17" s="55">
        <f>(F17-C17)/C17</f>
        <v>0.14737829145373979</v>
      </c>
      <c r="J17" s="4"/>
      <c r="L17" s="4"/>
    </row>
    <row r="18" spans="2:12" x14ac:dyDescent="0.25">
      <c r="B18" s="52" t="s">
        <v>57</v>
      </c>
      <c r="C18" s="93">
        <v>9284996</v>
      </c>
      <c r="D18" s="53">
        <f t="shared" si="0"/>
        <v>2.4376048498701498E-2</v>
      </c>
      <c r="E18" s="53">
        <f>C18/C$36</f>
        <v>1.7049731419881458E-2</v>
      </c>
      <c r="F18" s="93">
        <v>9889610.7199999988</v>
      </c>
      <c r="G18" s="54">
        <f t="shared" si="1"/>
        <v>2.4649411794944936E-2</v>
      </c>
      <c r="H18" s="54">
        <f>F18/F$36</f>
        <v>1.7152415369677605E-2</v>
      </c>
      <c r="I18" s="55">
        <f>(F18-C18)/C18</f>
        <v>6.5117391542225636E-2</v>
      </c>
      <c r="J18" s="4"/>
    </row>
    <row r="19" spans="2:12" x14ac:dyDescent="0.25">
      <c r="B19" s="52" t="s">
        <v>54</v>
      </c>
      <c r="C19" s="93">
        <v>7925157</v>
      </c>
      <c r="D19" s="53">
        <f t="shared" si="0"/>
        <v>2.0806041423369882E-2</v>
      </c>
      <c r="E19" s="53">
        <f>C19/C$36</f>
        <v>1.4552703987206185E-2</v>
      </c>
      <c r="F19" s="93">
        <v>8581870.7599999979</v>
      </c>
      <c r="G19" s="54">
        <f t="shared" si="1"/>
        <v>2.1389928514217296E-2</v>
      </c>
      <c r="H19" s="54">
        <f>F19/F$36</f>
        <v>1.4884287773504071E-2</v>
      </c>
      <c r="I19" s="55">
        <f>(F19-C19)/C19</f>
        <v>8.2864447985068049E-2</v>
      </c>
      <c r="J19" s="4"/>
    </row>
    <row r="20" spans="2:12" x14ac:dyDescent="0.25">
      <c r="B20" s="52" t="s">
        <v>56</v>
      </c>
      <c r="C20" s="93"/>
      <c r="D20" s="53">
        <f t="shared" si="0"/>
        <v>0</v>
      </c>
      <c r="E20" s="53">
        <f>C20/C$36</f>
        <v>0</v>
      </c>
      <c r="F20" s="93">
        <v>0</v>
      </c>
      <c r="G20" s="54">
        <f t="shared" si="1"/>
        <v>0</v>
      </c>
      <c r="H20" s="54">
        <f>F20/F$36</f>
        <v>0</v>
      </c>
      <c r="I20" s="55" t="s">
        <v>1</v>
      </c>
      <c r="J20" s="4"/>
    </row>
    <row r="21" spans="2:12" x14ac:dyDescent="0.25">
      <c r="B21" s="52" t="s">
        <v>74</v>
      </c>
      <c r="C21" s="93"/>
      <c r="D21" s="53">
        <f t="shared" si="0"/>
        <v>0</v>
      </c>
      <c r="E21" s="53">
        <f>C21/C$36</f>
        <v>0</v>
      </c>
      <c r="F21" s="93">
        <v>0</v>
      </c>
      <c r="G21" s="54">
        <f t="shared" si="1"/>
        <v>0</v>
      </c>
      <c r="H21" s="54">
        <f>F21/F$36</f>
        <v>0</v>
      </c>
      <c r="I21" s="55" t="s">
        <v>1</v>
      </c>
      <c r="J21" s="4"/>
      <c r="K21" s="5"/>
      <c r="L21" s="4"/>
    </row>
    <row r="22" spans="2:12" s="5" customFormat="1" ht="30" customHeight="1" x14ac:dyDescent="0.25">
      <c r="B22" s="56" t="s">
        <v>32</v>
      </c>
      <c r="C22" s="57">
        <f>SUM(C7:C21)</f>
        <v>380906528</v>
      </c>
      <c r="D22" s="195">
        <f>SUM(D7:D21)</f>
        <v>0.99999999999999989</v>
      </c>
      <c r="E22" s="58">
        <f>C22/C$36</f>
        <v>0.69944607391102331</v>
      </c>
      <c r="F22" s="129">
        <f>SUM(F7:F21)</f>
        <v>401210820.04999995</v>
      </c>
      <c r="G22" s="196">
        <f>SUM(G7:G21)</f>
        <v>1.0000000000000002</v>
      </c>
      <c r="H22" s="59">
        <f>F22/F$36</f>
        <v>0.69585495639271988</v>
      </c>
      <c r="I22" s="60">
        <f>(F22-C22)/C22</f>
        <v>5.3305182656255112E-2</v>
      </c>
      <c r="J22" s="6"/>
      <c r="K22" s="1"/>
      <c r="L22" s="6"/>
    </row>
    <row r="23" spans="2:12" x14ac:dyDescent="0.25">
      <c r="B23" s="208" t="s">
        <v>31</v>
      </c>
      <c r="C23" s="209"/>
      <c r="D23" s="209"/>
      <c r="E23" s="209"/>
      <c r="F23" s="209"/>
      <c r="G23" s="209"/>
      <c r="H23" s="209"/>
      <c r="I23" s="210"/>
      <c r="J23" s="7"/>
      <c r="L23" s="4"/>
    </row>
    <row r="24" spans="2:12" x14ac:dyDescent="0.25">
      <c r="B24" s="61" t="s">
        <v>61</v>
      </c>
      <c r="C24" s="62">
        <v>30542490</v>
      </c>
      <c r="D24" s="53">
        <f>C24/C$35</f>
        <v>0.18660267103795342</v>
      </c>
      <c r="E24" s="53">
        <f>C24/C$36</f>
        <v>5.6084165399146672E-2</v>
      </c>
      <c r="F24" s="62">
        <v>36085756</v>
      </c>
      <c r="G24" s="54">
        <f>F24/F$35</f>
        <v>0.20577904761316046</v>
      </c>
      <c r="H24" s="54">
        <f>F24/F$36</f>
        <v>6.2586677409769254E-2</v>
      </c>
      <c r="I24" s="55">
        <f>(F24-C24)/C24</f>
        <v>0.18149358483869521</v>
      </c>
      <c r="J24" s="8" t="s">
        <v>0</v>
      </c>
    </row>
    <row r="25" spans="2:12" x14ac:dyDescent="0.25">
      <c r="B25" s="61" t="s">
        <v>58</v>
      </c>
      <c r="C25" s="62">
        <v>23636395</v>
      </c>
      <c r="D25" s="53">
        <f>C25/C$35</f>
        <v>0.14440913104033518</v>
      </c>
      <c r="E25" s="53">
        <f>C25/C$36</f>
        <v>4.3402731297270243E-2</v>
      </c>
      <c r="F25" s="62">
        <v>19407582</v>
      </c>
      <c r="G25" s="54">
        <f>F25/F$35</f>
        <v>0.1106717492750967</v>
      </c>
      <c r="H25" s="54">
        <f>F25/F$36</f>
        <v>3.3660264009368251E-2</v>
      </c>
      <c r="I25" s="55">
        <f>(F25-C25)/C25</f>
        <v>-0.17891108182952603</v>
      </c>
    </row>
    <row r="26" spans="2:12" x14ac:dyDescent="0.25">
      <c r="B26" s="61" t="s">
        <v>60</v>
      </c>
      <c r="C26" s="62">
        <v>23620874</v>
      </c>
      <c r="D26" s="53">
        <f>C26/C$35</f>
        <v>0.14431430379942653</v>
      </c>
      <c r="E26" s="53">
        <f>C26/C$36</f>
        <v>4.3374230597714961E-2</v>
      </c>
      <c r="F26" s="62">
        <v>25202733</v>
      </c>
      <c r="G26" s="54">
        <f>F26/F$35</f>
        <v>0.14371860171056886</v>
      </c>
      <c r="H26" s="54">
        <f>F26/F$36</f>
        <v>4.3711300384438288E-2</v>
      </c>
      <c r="I26" s="55">
        <f t="shared" si="2"/>
        <v>6.6968690489606783E-2</v>
      </c>
    </row>
    <row r="27" spans="2:12" x14ac:dyDescent="0.25">
      <c r="B27" s="61" t="s">
        <v>63</v>
      </c>
      <c r="C27" s="62">
        <v>15754283</v>
      </c>
      <c r="D27" s="53">
        <f>C27/C$35</f>
        <v>9.6252508819281657E-2</v>
      </c>
      <c r="E27" s="53">
        <f>C27/C$36</f>
        <v>2.892906942154895E-2</v>
      </c>
      <c r="F27" s="62">
        <v>17851445</v>
      </c>
      <c r="G27" s="54">
        <f>F27/F$35</f>
        <v>0.10179787699663866</v>
      </c>
      <c r="H27" s="54">
        <f>F27/F$36</f>
        <v>3.0961319738271199E-2</v>
      </c>
      <c r="I27" s="55">
        <f t="shared" si="2"/>
        <v>0.13311694350038017</v>
      </c>
    </row>
    <row r="28" spans="2:12" x14ac:dyDescent="0.25">
      <c r="B28" s="61" t="s">
        <v>72</v>
      </c>
      <c r="C28" s="62">
        <v>15682012</v>
      </c>
      <c r="D28" s="53">
        <f>C28/C$35</f>
        <v>9.5810961269013686E-2</v>
      </c>
      <c r="E28" s="53">
        <f>C28/C$36</f>
        <v>2.8796360571760941E-2</v>
      </c>
      <c r="F28" s="62">
        <v>15667333</v>
      </c>
      <c r="G28" s="54">
        <f>F28/F$35</f>
        <v>8.9342976862622478E-2</v>
      </c>
      <c r="H28" s="54">
        <f>F28/F$36</f>
        <v>2.717322359388653E-2</v>
      </c>
      <c r="I28" s="55">
        <f>(F28-C28)/C28</f>
        <v>-9.3604060499379797E-4</v>
      </c>
    </row>
    <row r="29" spans="2:12" x14ac:dyDescent="0.25">
      <c r="B29" s="61" t="s">
        <v>62</v>
      </c>
      <c r="C29" s="62">
        <v>13302847</v>
      </c>
      <c r="D29" s="53">
        <f>C29/C$35</f>
        <v>8.127519343083113E-2</v>
      </c>
      <c r="E29" s="53">
        <f>C29/C$36</f>
        <v>2.4427578479277297E-2</v>
      </c>
      <c r="F29" s="62">
        <v>14706460</v>
      </c>
      <c r="G29" s="54">
        <f>F29/F$35</f>
        <v>8.386359794044608E-2</v>
      </c>
      <c r="H29" s="54">
        <f>F29/F$36</f>
        <v>2.5506697652660379E-2</v>
      </c>
      <c r="I29" s="55">
        <f>(F29-C29)/C29</f>
        <v>0.10551222606709676</v>
      </c>
    </row>
    <row r="30" spans="2:12" x14ac:dyDescent="0.25">
      <c r="B30" s="61" t="s">
        <v>59</v>
      </c>
      <c r="C30" s="62">
        <v>13166766</v>
      </c>
      <c r="D30" s="53">
        <f>C30/C$35</f>
        <v>8.0443791731836842E-2</v>
      </c>
      <c r="E30" s="53">
        <f>C30/C$36</f>
        <v>2.417769743448752E-2</v>
      </c>
      <c r="F30" s="62">
        <v>14469538</v>
      </c>
      <c r="G30" s="54">
        <f>F30/F$35</f>
        <v>8.2512550077721375E-2</v>
      </c>
      <c r="H30" s="54">
        <f>F30/F$36</f>
        <v>2.5095783141536453E-2</v>
      </c>
      <c r="I30" s="55">
        <f t="shared" si="2"/>
        <v>9.8943962397448237E-2</v>
      </c>
    </row>
    <row r="31" spans="2:12" x14ac:dyDescent="0.25">
      <c r="B31" s="63" t="s">
        <v>66</v>
      </c>
      <c r="C31" s="62">
        <v>10280735</v>
      </c>
      <c r="D31" s="53">
        <f>C31/C$35</f>
        <v>6.2811270830681248E-2</v>
      </c>
      <c r="E31" s="53">
        <f>C31/C$36</f>
        <v>1.8878174050799269E-2</v>
      </c>
      <c r="F31" s="62">
        <v>10049227</v>
      </c>
      <c r="G31" s="54">
        <f>F31/F$35</f>
        <v>5.7305723657513442E-2</v>
      </c>
      <c r="H31" s="54">
        <f>F31/F$36</f>
        <v>1.7429251820761171E-2</v>
      </c>
      <c r="I31" s="55">
        <f t="shared" si="2"/>
        <v>-2.2518623425270664E-2</v>
      </c>
    </row>
    <row r="32" spans="2:12" x14ac:dyDescent="0.25">
      <c r="B32" s="61" t="s">
        <v>64</v>
      </c>
      <c r="C32" s="62">
        <v>8297708</v>
      </c>
      <c r="D32" s="53">
        <f>C32/C$35</f>
        <v>5.069575127283317E-2</v>
      </c>
      <c r="E32" s="53">
        <f>C32/C$36</f>
        <v>1.5236807081080243E-2</v>
      </c>
      <c r="F32" s="62">
        <v>10407177</v>
      </c>
      <c r="G32" s="54">
        <f>F32/F$35</f>
        <v>5.9346933770809414E-2</v>
      </c>
      <c r="H32" s="54">
        <f>F32/F$36</f>
        <v>1.8050075759681195E-2</v>
      </c>
      <c r="I32" s="55">
        <f>(F32-C32)/C32</f>
        <v>0.25422309389532627</v>
      </c>
    </row>
    <row r="33" spans="2:11" x14ac:dyDescent="0.25">
      <c r="B33" s="61" t="s">
        <v>67</v>
      </c>
      <c r="C33" s="62">
        <v>5627497</v>
      </c>
      <c r="D33" s="53">
        <f>C33/C$35</f>
        <v>3.4381806180768811E-2</v>
      </c>
      <c r="E33" s="53">
        <f>C33/C$36</f>
        <v>1.033358683366031E-2</v>
      </c>
      <c r="F33" s="62">
        <v>6514446</v>
      </c>
      <c r="G33" s="54">
        <f>F33/F$35</f>
        <v>3.7148632651824248E-2</v>
      </c>
      <c r="H33" s="54">
        <f>F33/F$36</f>
        <v>1.1298572497839915E-2</v>
      </c>
      <c r="I33" s="55">
        <f>(F33-C33)/C33</f>
        <v>0.1576098574552772</v>
      </c>
    </row>
    <row r="34" spans="2:11" x14ac:dyDescent="0.25">
      <c r="B34" s="61" t="s">
        <v>65</v>
      </c>
      <c r="C34" s="62">
        <v>3764989</v>
      </c>
      <c r="D34" s="53">
        <f>C34/C$35</f>
        <v>2.3002610587038359E-2</v>
      </c>
      <c r="E34" s="53">
        <f>C34/C$36</f>
        <v>6.9135249222302382E-3</v>
      </c>
      <c r="F34" s="62">
        <v>4999966</v>
      </c>
      <c r="G34" s="54">
        <f>F34/F$35</f>
        <v>2.8512309443598286E-2</v>
      </c>
      <c r="H34" s="54">
        <f>F34/F$36</f>
        <v>8.6718775990674637E-3</v>
      </c>
      <c r="I34" s="55">
        <f>(F34-C34)/C34</f>
        <v>0.32801609778939594</v>
      </c>
    </row>
    <row r="35" spans="2:11" s="5" customFormat="1" ht="30.75" customHeight="1" x14ac:dyDescent="0.25">
      <c r="B35" s="56" t="s">
        <v>33</v>
      </c>
      <c r="C35" s="57">
        <f>SUM(C24:C34)</f>
        <v>163676596</v>
      </c>
      <c r="D35" s="195">
        <f>SUM(D24:D34)</f>
        <v>1</v>
      </c>
      <c r="E35" s="58">
        <f>C35/C$36</f>
        <v>0.30055392608897663</v>
      </c>
      <c r="F35" s="129">
        <f>SUM(F24:F34)</f>
        <v>175361663</v>
      </c>
      <c r="G35" s="196">
        <f>SUM(G24:G34)</f>
        <v>1</v>
      </c>
      <c r="H35" s="59">
        <f>F35/F$36</f>
        <v>0.30414504360728012</v>
      </c>
      <c r="I35" s="60">
        <f>(F35-C35)/C35</f>
        <v>7.1391190222455506E-2</v>
      </c>
      <c r="K35" s="1"/>
    </row>
    <row r="36" spans="2:11" ht="16.5" thickBot="1" x14ac:dyDescent="0.3">
      <c r="B36" s="64" t="s">
        <v>68</v>
      </c>
      <c r="C36" s="65">
        <f>C22+C35</f>
        <v>544583124</v>
      </c>
      <c r="D36" s="65"/>
      <c r="E36" s="193">
        <f>E22+E35</f>
        <v>1</v>
      </c>
      <c r="F36" s="66">
        <f>F22+F35</f>
        <v>576572483.04999995</v>
      </c>
      <c r="G36" s="66"/>
      <c r="H36" s="194">
        <f>H22+H35</f>
        <v>1</v>
      </c>
      <c r="I36" s="67">
        <f>(F36-C36)/C36</f>
        <v>5.8741003237551576E-2</v>
      </c>
    </row>
    <row r="38" spans="2:11" x14ac:dyDescent="0.25">
      <c r="B38" s="90" t="s">
        <v>98</v>
      </c>
    </row>
  </sheetData>
  <mergeCells count="7">
    <mergeCell ref="B2:I2"/>
    <mergeCell ref="B6:I6"/>
    <mergeCell ref="B23:I23"/>
    <mergeCell ref="B4:B5"/>
    <mergeCell ref="I4:I5"/>
    <mergeCell ref="C4:E4"/>
    <mergeCell ref="F4:H4"/>
  </mergeCells>
  <phoneticPr fontId="4" type="noConversion"/>
  <pageMargins left="0.39370078740157483" right="0.39370078740157483" top="0.39370078740157483" bottom="0.39370078740157483" header="0.19685039370078741" footer="0.19685039370078741"/>
  <pageSetup paperSize="9" scale="75" orientation="landscape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E22 E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97" t="s">
        <v>95</v>
      </c>
      <c r="C2" s="198"/>
      <c r="D2" s="198"/>
      <c r="E2" s="199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88" t="s">
        <v>88</v>
      </c>
      <c r="C4" s="68" t="s">
        <v>86</v>
      </c>
      <c r="D4" s="68" t="s">
        <v>83</v>
      </c>
      <c r="E4" s="187" t="s">
        <v>94</v>
      </c>
    </row>
    <row r="5" spans="2:6" x14ac:dyDescent="0.25">
      <c r="B5" s="214" t="s">
        <v>30</v>
      </c>
      <c r="C5" s="215"/>
      <c r="D5" s="215"/>
      <c r="E5" s="216"/>
    </row>
    <row r="6" spans="2:6" x14ac:dyDescent="0.25">
      <c r="B6" s="69" t="s">
        <v>50</v>
      </c>
      <c r="C6" s="95">
        <v>3010804</v>
      </c>
      <c r="D6" s="95">
        <v>3056431</v>
      </c>
      <c r="E6" s="70">
        <f>(D6-C6)/C6</f>
        <v>1.5154423868176075E-2</v>
      </c>
    </row>
    <row r="7" spans="2:6" x14ac:dyDescent="0.25">
      <c r="B7" s="69" t="s">
        <v>76</v>
      </c>
      <c r="C7" s="95">
        <v>2318185</v>
      </c>
      <c r="D7" s="95">
        <v>247554.53000001609</v>
      </c>
      <c r="E7" s="70">
        <f>(D7-C7)/C7</f>
        <v>-0.89321191794441945</v>
      </c>
    </row>
    <row r="8" spans="2:6" x14ac:dyDescent="0.25">
      <c r="B8" s="69" t="s">
        <v>47</v>
      </c>
      <c r="C8" s="95">
        <v>2032744</v>
      </c>
      <c r="D8" s="95">
        <v>2064256</v>
      </c>
      <c r="E8" s="70">
        <f>(D8-C8)/C8</f>
        <v>1.5502198014112943E-2</v>
      </c>
    </row>
    <row r="9" spans="2:6" x14ac:dyDescent="0.25">
      <c r="B9" s="69" t="s">
        <v>52</v>
      </c>
      <c r="C9" s="95">
        <v>1948394</v>
      </c>
      <c r="D9" s="95">
        <v>2306244.1600000015</v>
      </c>
      <c r="E9" s="70">
        <f>(D9-C9)/C9</f>
        <v>0.18366416648788775</v>
      </c>
    </row>
    <row r="10" spans="2:6" x14ac:dyDescent="0.25">
      <c r="B10" s="69" t="s">
        <v>81</v>
      </c>
      <c r="C10" s="95">
        <v>1519283</v>
      </c>
      <c r="D10" s="95">
        <v>1284876</v>
      </c>
      <c r="E10" s="70">
        <f t="shared" ref="E10:E13" si="0">(D10-C10)/C10</f>
        <v>-0.15428791081055998</v>
      </c>
    </row>
    <row r="11" spans="2:6" x14ac:dyDescent="0.25">
      <c r="B11" s="69" t="s">
        <v>46</v>
      </c>
      <c r="C11" s="95">
        <v>1364231</v>
      </c>
      <c r="D11" s="95">
        <v>1504736</v>
      </c>
      <c r="E11" s="70">
        <f>(D11-C11)/C11</f>
        <v>0.10299208858323847</v>
      </c>
    </row>
    <row r="12" spans="2:6" x14ac:dyDescent="0.25">
      <c r="B12" s="69" t="s">
        <v>49</v>
      </c>
      <c r="C12" s="95">
        <v>1253463</v>
      </c>
      <c r="D12" s="95">
        <v>1358133</v>
      </c>
      <c r="E12" s="70">
        <f>(D12-C12)/C12</f>
        <v>8.3504658693555375E-2</v>
      </c>
    </row>
    <row r="13" spans="2:6" x14ac:dyDescent="0.25">
      <c r="B13" s="69" t="s">
        <v>48</v>
      </c>
      <c r="C13" s="95">
        <v>964223</v>
      </c>
      <c r="D13" s="95">
        <v>1057717</v>
      </c>
      <c r="E13" s="70">
        <f t="shared" si="0"/>
        <v>9.6963046930015145E-2</v>
      </c>
    </row>
    <row r="14" spans="2:6" x14ac:dyDescent="0.25">
      <c r="B14" s="69" t="s">
        <v>51</v>
      </c>
      <c r="C14" s="95">
        <v>870577</v>
      </c>
      <c r="D14" s="95">
        <v>816727</v>
      </c>
      <c r="E14" s="70">
        <f>(D14-C14)/C14</f>
        <v>-6.1855528000395142E-2</v>
      </c>
    </row>
    <row r="15" spans="2:6" x14ac:dyDescent="0.25">
      <c r="B15" s="69" t="s">
        <v>54</v>
      </c>
      <c r="C15" s="95">
        <v>89389</v>
      </c>
      <c r="D15" s="95">
        <v>97558.249999998137</v>
      </c>
      <c r="E15" s="70">
        <f>(D15-C15)/C15</f>
        <v>9.13898801865793E-2</v>
      </c>
    </row>
    <row r="16" spans="2:6" x14ac:dyDescent="0.25">
      <c r="B16" s="69" t="s">
        <v>53</v>
      </c>
      <c r="C16" s="95">
        <v>74287</v>
      </c>
      <c r="D16" s="95">
        <v>87655.670000001788</v>
      </c>
      <c r="E16" s="70">
        <f>(D16-C16)/C16</f>
        <v>0.17995975069664663</v>
      </c>
    </row>
    <row r="17" spans="2:5" x14ac:dyDescent="0.25">
      <c r="B17" s="69" t="s">
        <v>57</v>
      </c>
      <c r="C17" s="95">
        <v>28895</v>
      </c>
      <c r="D17" s="95">
        <v>22472.329999998212</v>
      </c>
      <c r="E17" s="70">
        <f>(D17-C17)/C17</f>
        <v>-0.222276172348219</v>
      </c>
    </row>
    <row r="18" spans="2:5" x14ac:dyDescent="0.25">
      <c r="B18" s="69" t="s">
        <v>55</v>
      </c>
      <c r="C18" s="95">
        <v>-851067</v>
      </c>
      <c r="D18" s="95">
        <v>192824</v>
      </c>
      <c r="E18" s="70">
        <f>(D18-C18)/C18</f>
        <v>-1.2265673560365988</v>
      </c>
    </row>
    <row r="19" spans="2:5" x14ac:dyDescent="0.25">
      <c r="B19" s="69" t="s">
        <v>74</v>
      </c>
      <c r="C19" s="96" t="s">
        <v>1</v>
      </c>
      <c r="D19" s="96" t="s">
        <v>1</v>
      </c>
      <c r="E19" s="71" t="s">
        <v>1</v>
      </c>
    </row>
    <row r="20" spans="2:5" x14ac:dyDescent="0.25">
      <c r="B20" s="69" t="s">
        <v>56</v>
      </c>
      <c r="C20" s="96" t="s">
        <v>1</v>
      </c>
      <c r="D20" s="96" t="s">
        <v>1</v>
      </c>
      <c r="E20" s="34" t="s">
        <v>1</v>
      </c>
    </row>
    <row r="21" spans="2:5" s="5" customFormat="1" ht="33" customHeight="1" x14ac:dyDescent="0.25">
      <c r="B21" s="35" t="s">
        <v>32</v>
      </c>
      <c r="C21" s="36">
        <f>SUM(C6:C20)</f>
        <v>14623408</v>
      </c>
      <c r="D21" s="127">
        <f>SUM(D6:D20)</f>
        <v>14097184.940000016</v>
      </c>
      <c r="E21" s="72">
        <f>(D21-C21)/C21</f>
        <v>-3.5984981065972019E-2</v>
      </c>
    </row>
    <row r="22" spans="2:5" x14ac:dyDescent="0.25">
      <c r="B22" s="214" t="s">
        <v>31</v>
      </c>
      <c r="C22" s="215"/>
      <c r="D22" s="215"/>
      <c r="E22" s="216"/>
    </row>
    <row r="23" spans="2:5" x14ac:dyDescent="0.25">
      <c r="B23" s="73" t="s">
        <v>59</v>
      </c>
      <c r="C23" s="75">
        <v>5821061</v>
      </c>
      <c r="D23" s="75">
        <v>7795575</v>
      </c>
      <c r="E23" s="70">
        <f t="shared" ref="E23:E33" si="1">(D23-C23)/C23</f>
        <v>0.33920173659063185</v>
      </c>
    </row>
    <row r="24" spans="2:5" x14ac:dyDescent="0.25">
      <c r="B24" s="73" t="s">
        <v>58</v>
      </c>
      <c r="C24" s="75">
        <v>5144292</v>
      </c>
      <c r="D24" s="75">
        <v>2714052</v>
      </c>
      <c r="E24" s="70">
        <f t="shared" si="1"/>
        <v>-0.47241486291991203</v>
      </c>
    </row>
    <row r="25" spans="2:5" x14ac:dyDescent="0.25">
      <c r="B25" s="73" t="s">
        <v>71</v>
      </c>
      <c r="C25" s="75">
        <v>3303499</v>
      </c>
      <c r="D25" s="75">
        <v>4592788</v>
      </c>
      <c r="E25" s="70">
        <f t="shared" si="1"/>
        <v>0.39027982148624835</v>
      </c>
    </row>
    <row r="26" spans="2:5" x14ac:dyDescent="0.25">
      <c r="B26" s="73" t="s">
        <v>63</v>
      </c>
      <c r="C26" s="75">
        <v>3237507</v>
      </c>
      <c r="D26" s="75">
        <v>3267608</v>
      </c>
      <c r="E26" s="70">
        <f t="shared" si="1"/>
        <v>9.2975860747173678E-3</v>
      </c>
    </row>
    <row r="27" spans="2:5" x14ac:dyDescent="0.25">
      <c r="B27" s="73" t="s">
        <v>62</v>
      </c>
      <c r="C27" s="75">
        <v>1461533</v>
      </c>
      <c r="D27" s="75">
        <v>863598</v>
      </c>
      <c r="E27" s="70">
        <f>(D27-C27)/C27</f>
        <v>-0.40911494985060209</v>
      </c>
    </row>
    <row r="28" spans="2:5" x14ac:dyDescent="0.25">
      <c r="B28" s="73" t="s">
        <v>67</v>
      </c>
      <c r="C28" s="75">
        <v>1101428</v>
      </c>
      <c r="D28" s="75">
        <v>637162</v>
      </c>
      <c r="E28" s="70">
        <f>(D28-C28)/C28</f>
        <v>-0.42151279974723721</v>
      </c>
    </row>
    <row r="29" spans="2:5" x14ac:dyDescent="0.25">
      <c r="B29" s="73" t="s">
        <v>64</v>
      </c>
      <c r="C29" s="75">
        <v>420883</v>
      </c>
      <c r="D29" s="75">
        <v>395630</v>
      </c>
      <c r="E29" s="70">
        <f t="shared" si="1"/>
        <v>-6.0000047519144277E-2</v>
      </c>
    </row>
    <row r="30" spans="2:5" x14ac:dyDescent="0.25">
      <c r="B30" s="73" t="s">
        <v>65</v>
      </c>
      <c r="C30" s="75">
        <v>372210</v>
      </c>
      <c r="D30" s="75">
        <v>505864</v>
      </c>
      <c r="E30" s="70">
        <f t="shared" ref="E30:E32" si="2">(D30-C30)/C30</f>
        <v>0.35908223852126486</v>
      </c>
    </row>
    <row r="31" spans="2:5" x14ac:dyDescent="0.25">
      <c r="B31" s="73" t="s">
        <v>60</v>
      </c>
      <c r="C31" s="75">
        <v>94720</v>
      </c>
      <c r="D31" s="75">
        <v>338141</v>
      </c>
      <c r="E31" s="70">
        <f t="shared" si="2"/>
        <v>2.5699007601351354</v>
      </c>
    </row>
    <row r="32" spans="2:5" x14ac:dyDescent="0.25">
      <c r="B32" s="74" t="s">
        <v>66</v>
      </c>
      <c r="C32" s="75">
        <v>19919</v>
      </c>
      <c r="D32" s="75">
        <v>85784</v>
      </c>
      <c r="E32" s="70">
        <f t="shared" si="2"/>
        <v>3.3066418996937599</v>
      </c>
    </row>
    <row r="33" spans="2:7" x14ac:dyDescent="0.25">
      <c r="B33" s="73" t="s">
        <v>61</v>
      </c>
      <c r="C33" s="75">
        <v>-264008</v>
      </c>
      <c r="D33" s="75">
        <v>-5780201</v>
      </c>
      <c r="E33" s="70">
        <f t="shared" si="1"/>
        <v>20.894037301899942</v>
      </c>
    </row>
    <row r="34" spans="2:7" x14ac:dyDescent="0.25">
      <c r="B34" s="73" t="s">
        <v>84</v>
      </c>
      <c r="C34" s="125" t="s">
        <v>1</v>
      </c>
      <c r="D34" s="125">
        <v>-57294</v>
      </c>
      <c r="E34" s="34" t="s">
        <v>1</v>
      </c>
    </row>
    <row r="35" spans="2:7" s="5" customFormat="1" ht="32.25" customHeight="1" x14ac:dyDescent="0.25">
      <c r="B35" s="35" t="s">
        <v>33</v>
      </c>
      <c r="C35" s="36">
        <f>SUM(C23:C33)</f>
        <v>20713044</v>
      </c>
      <c r="D35" s="127">
        <f>SUM(D23:D34)</f>
        <v>15358707</v>
      </c>
      <c r="E35" s="72">
        <f>(D35-C35)/C35</f>
        <v>-0.25850073026446524</v>
      </c>
    </row>
    <row r="36" spans="2:7" s="10" customFormat="1" ht="16.5" thickBot="1" x14ac:dyDescent="0.3">
      <c r="B36" s="45" t="s">
        <v>68</v>
      </c>
      <c r="C36" s="76">
        <f>C21+C35</f>
        <v>35336452</v>
      </c>
      <c r="D36" s="76">
        <f>D21+D35</f>
        <v>29455891.940000016</v>
      </c>
      <c r="E36" s="77">
        <f>(D36-C36)/C36</f>
        <v>-0.16641625650475558</v>
      </c>
    </row>
    <row r="38" spans="2:7" x14ac:dyDescent="0.25">
      <c r="B38" s="90" t="s">
        <v>99</v>
      </c>
      <c r="C38"/>
      <c r="D38"/>
      <c r="E38"/>
      <c r="F38" s="81"/>
      <c r="G38"/>
    </row>
    <row r="39" spans="2:7" x14ac:dyDescent="0.25">
      <c r="B39" s="90" t="s">
        <v>79</v>
      </c>
      <c r="C39"/>
      <c r="D39"/>
      <c r="E39"/>
      <c r="F39"/>
      <c r="G39"/>
    </row>
    <row r="40" spans="2:7" x14ac:dyDescent="0.25">
      <c r="C40"/>
      <c r="D40"/>
      <c r="E40"/>
      <c r="F40"/>
      <c r="G40"/>
    </row>
    <row r="41" spans="2:7" x14ac:dyDescent="0.25">
      <c r="B41" s="80"/>
    </row>
    <row r="42" spans="2:7" x14ac:dyDescent="0.25">
      <c r="B42" s="80"/>
    </row>
    <row r="43" spans="2:7" x14ac:dyDescent="0.25">
      <c r="B43" s="80"/>
    </row>
    <row r="44" spans="2:7" x14ac:dyDescent="0.25">
      <c r="B44" s="80"/>
    </row>
  </sheetData>
  <mergeCells count="3">
    <mergeCell ref="B2:E2"/>
    <mergeCell ref="B5:E5"/>
    <mergeCell ref="B22:E22"/>
  </mergeCells>
  <phoneticPr fontId="4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31.12.2013.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X26"/>
  <sheetViews>
    <sheetView showGridLines="0" zoomScaleNormal="100" zoomScaleSheetLayoutView="100" workbookViewId="0">
      <pane xSplit="3" topLeftCell="D1" activePane="topRight" state="frozen"/>
      <selection pane="topRight" activeCell="B2" sqref="B2:BW2"/>
    </sheetView>
  </sheetViews>
  <sheetFormatPr defaultRowHeight="15" x14ac:dyDescent="0.25"/>
  <cols>
    <col min="1" max="1" width="3.5703125" style="13" customWidth="1"/>
    <col min="2" max="2" width="4.7109375" style="13" customWidth="1"/>
    <col min="3" max="3" width="34.140625" style="13" customWidth="1"/>
    <col min="4" max="4" width="10" style="13" customWidth="1"/>
    <col min="5" max="5" width="9.5703125" style="13" customWidth="1"/>
    <col min="6" max="6" width="10.5703125" style="13" customWidth="1"/>
    <col min="7" max="7" width="10.85546875" style="13" customWidth="1"/>
    <col min="8" max="8" width="11" style="13" customWidth="1"/>
    <col min="9" max="9" width="10" style="13" customWidth="1"/>
    <col min="10" max="11" width="11.42578125" style="13" customWidth="1"/>
    <col min="12" max="12" width="9.85546875" style="13" customWidth="1"/>
    <col min="13" max="14" width="10.5703125" style="13" customWidth="1"/>
    <col min="15" max="15" width="11.140625" style="13" customWidth="1"/>
    <col min="16" max="16" width="11.28515625" style="13" customWidth="1"/>
    <col min="17" max="17" width="10.85546875" style="13" customWidth="1"/>
    <col min="18" max="18" width="11.42578125" style="13" customWidth="1"/>
    <col min="19" max="19" width="11.140625" style="13" customWidth="1"/>
    <col min="20" max="21" width="11.28515625" style="13" customWidth="1"/>
    <col min="22" max="22" width="10.28515625" style="13" customWidth="1"/>
    <col min="23" max="23" width="10.42578125" style="13" customWidth="1"/>
    <col min="24" max="24" width="11" style="13" customWidth="1"/>
    <col min="25" max="25" width="11.140625" style="13" customWidth="1"/>
    <col min="26" max="26" width="11" style="13" customWidth="1"/>
    <col min="27" max="28" width="11.5703125" style="13" customWidth="1"/>
    <col min="29" max="29" width="11.28515625" style="13" customWidth="1"/>
    <col min="30" max="30" width="11.140625" style="13" customWidth="1"/>
    <col min="31" max="31" width="11.28515625" style="13" customWidth="1"/>
    <col min="32" max="32" width="11.140625" style="13" customWidth="1"/>
    <col min="33" max="33" width="11.7109375" style="13" customWidth="1"/>
    <col min="34" max="34" width="11.42578125" style="13" customWidth="1"/>
    <col min="35" max="35" width="10" style="13" customWidth="1"/>
    <col min="36" max="36" width="11.140625" style="13" customWidth="1"/>
    <col min="37" max="38" width="8.7109375" style="13" customWidth="1"/>
    <col min="39" max="39" width="10" style="13" customWidth="1"/>
    <col min="40" max="40" width="9.140625" style="13" customWidth="1"/>
    <col min="41" max="41" width="9.5703125" style="13" customWidth="1"/>
    <col min="42" max="42" width="9.85546875" style="13" customWidth="1"/>
    <col min="43" max="43" width="9.140625" style="13" customWidth="1"/>
    <col min="44" max="44" width="9.42578125" style="13" customWidth="1"/>
    <col min="45" max="46" width="9.5703125" style="13" customWidth="1"/>
    <col min="47" max="47" width="8.7109375" style="13" customWidth="1"/>
    <col min="48" max="48" width="9.28515625" style="13" customWidth="1"/>
    <col min="49" max="49" width="9.5703125" style="13" customWidth="1"/>
    <col min="50" max="50" width="9.7109375" style="13" customWidth="1"/>
    <col min="51" max="51" width="9.42578125" style="13" customWidth="1"/>
    <col min="52" max="52" width="10" style="13" customWidth="1"/>
    <col min="53" max="53" width="9.28515625" style="13" customWidth="1"/>
    <col min="54" max="54" width="9.42578125" style="13" customWidth="1"/>
    <col min="55" max="55" width="9.5703125" style="13" customWidth="1"/>
    <col min="56" max="56" width="8.7109375" style="13" customWidth="1"/>
    <col min="57" max="57" width="9.42578125" style="13" customWidth="1"/>
    <col min="58" max="59" width="9.5703125" style="13" customWidth="1"/>
    <col min="60" max="60" width="10" style="13" customWidth="1"/>
    <col min="61" max="61" width="9.5703125" style="13" customWidth="1"/>
    <col min="62" max="62" width="9.85546875" style="13" customWidth="1"/>
    <col min="63" max="63" width="10.28515625" style="13" customWidth="1"/>
    <col min="64" max="64" width="9.85546875" style="13" customWidth="1"/>
    <col min="65" max="65" width="10" style="13" customWidth="1"/>
    <col min="66" max="66" width="10.140625" style="13" customWidth="1"/>
    <col min="67" max="67" width="8.85546875" style="13" customWidth="1"/>
    <col min="68" max="68" width="9.7109375" style="13" customWidth="1"/>
    <col min="69" max="69" width="10.5703125" style="13" customWidth="1"/>
    <col min="70" max="70" width="7.28515625" style="13" customWidth="1"/>
    <col min="71" max="71" width="8.42578125" style="13" customWidth="1"/>
    <col min="72" max="72" width="9.28515625" style="13" customWidth="1"/>
    <col min="73" max="74" width="8.7109375" style="13" customWidth="1"/>
    <col min="75" max="75" width="9.28515625" style="13" customWidth="1"/>
    <col min="76" max="76" width="9.140625" style="13" customWidth="1"/>
    <col min="77" max="16384" width="9.140625" style="13"/>
  </cols>
  <sheetData>
    <row r="2" spans="2:76" x14ac:dyDescent="0.25">
      <c r="B2" s="229" t="s">
        <v>70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1"/>
    </row>
    <row r="3" spans="2:76" ht="15.75" thickBot="1" x14ac:dyDescent="0.3"/>
    <row r="4" spans="2:76" ht="19.5" thickBot="1" x14ac:dyDescent="0.35">
      <c r="B4" s="232" t="s">
        <v>23</v>
      </c>
      <c r="C4" s="235" t="s">
        <v>89</v>
      </c>
      <c r="D4" s="223" t="s">
        <v>30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5"/>
      <c r="AN4" s="223" t="s">
        <v>87</v>
      </c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5"/>
    </row>
    <row r="5" spans="2:76" ht="15" customHeight="1" x14ac:dyDescent="0.25">
      <c r="B5" s="233"/>
      <c r="C5" s="236"/>
      <c r="D5" s="220" t="s">
        <v>2</v>
      </c>
      <c r="E5" s="221"/>
      <c r="F5" s="222"/>
      <c r="G5" s="220" t="s">
        <v>3</v>
      </c>
      <c r="H5" s="221"/>
      <c r="I5" s="222"/>
      <c r="J5" s="217" t="s">
        <v>4</v>
      </c>
      <c r="K5" s="218"/>
      <c r="L5" s="219"/>
      <c r="M5" s="220" t="s">
        <v>5</v>
      </c>
      <c r="N5" s="221"/>
      <c r="O5" s="222"/>
      <c r="P5" s="217" t="s">
        <v>6</v>
      </c>
      <c r="Q5" s="218"/>
      <c r="R5" s="219"/>
      <c r="S5" s="217" t="s">
        <v>7</v>
      </c>
      <c r="T5" s="218"/>
      <c r="U5" s="219"/>
      <c r="V5" s="217" t="s">
        <v>8</v>
      </c>
      <c r="W5" s="218"/>
      <c r="X5" s="219"/>
      <c r="Y5" s="220" t="s">
        <v>82</v>
      </c>
      <c r="Z5" s="221"/>
      <c r="AA5" s="222"/>
      <c r="AB5" s="220" t="s">
        <v>9</v>
      </c>
      <c r="AC5" s="221"/>
      <c r="AD5" s="222"/>
      <c r="AE5" s="220" t="s">
        <v>10</v>
      </c>
      <c r="AF5" s="221"/>
      <c r="AG5" s="222"/>
      <c r="AH5" s="217" t="s">
        <v>11</v>
      </c>
      <c r="AI5" s="218"/>
      <c r="AJ5" s="219"/>
      <c r="AK5" s="217" t="s">
        <v>12</v>
      </c>
      <c r="AL5" s="218"/>
      <c r="AM5" s="219"/>
      <c r="AN5" s="217" t="s">
        <v>13</v>
      </c>
      <c r="AO5" s="218"/>
      <c r="AP5" s="219"/>
      <c r="AQ5" s="220" t="s">
        <v>14</v>
      </c>
      <c r="AR5" s="221"/>
      <c r="AS5" s="222"/>
      <c r="AT5" s="217" t="s">
        <v>15</v>
      </c>
      <c r="AU5" s="218"/>
      <c r="AV5" s="219"/>
      <c r="AW5" s="217" t="s">
        <v>39</v>
      </c>
      <c r="AX5" s="218"/>
      <c r="AY5" s="219"/>
      <c r="AZ5" s="220" t="s">
        <v>16</v>
      </c>
      <c r="BA5" s="221"/>
      <c r="BB5" s="222"/>
      <c r="BC5" s="220" t="s">
        <v>17</v>
      </c>
      <c r="BD5" s="221"/>
      <c r="BE5" s="222"/>
      <c r="BF5" s="220" t="s">
        <v>18</v>
      </c>
      <c r="BG5" s="221"/>
      <c r="BH5" s="222"/>
      <c r="BI5" s="217" t="s">
        <v>19</v>
      </c>
      <c r="BJ5" s="218"/>
      <c r="BK5" s="219"/>
      <c r="BL5" s="220" t="s">
        <v>20</v>
      </c>
      <c r="BM5" s="221"/>
      <c r="BN5" s="222"/>
      <c r="BO5" s="220" t="s">
        <v>21</v>
      </c>
      <c r="BP5" s="221"/>
      <c r="BQ5" s="222"/>
      <c r="BR5" s="226" t="s">
        <v>85</v>
      </c>
      <c r="BS5" s="227"/>
      <c r="BT5" s="228"/>
      <c r="BU5" s="217" t="s">
        <v>80</v>
      </c>
      <c r="BV5" s="218"/>
      <c r="BW5" s="219"/>
    </row>
    <row r="6" spans="2:76" ht="30.75" thickBot="1" x14ac:dyDescent="0.3">
      <c r="B6" s="234"/>
      <c r="C6" s="237"/>
      <c r="D6" s="85" t="s">
        <v>73</v>
      </c>
      <c r="E6" s="86" t="s">
        <v>83</v>
      </c>
      <c r="F6" s="87" t="s">
        <v>22</v>
      </c>
      <c r="G6" s="88" t="s">
        <v>73</v>
      </c>
      <c r="H6" s="86" t="s">
        <v>83</v>
      </c>
      <c r="I6" s="89" t="s">
        <v>22</v>
      </c>
      <c r="J6" s="85" t="s">
        <v>73</v>
      </c>
      <c r="K6" s="86" t="s">
        <v>83</v>
      </c>
      <c r="L6" s="87" t="s">
        <v>22</v>
      </c>
      <c r="M6" s="88" t="s">
        <v>73</v>
      </c>
      <c r="N6" s="86" t="s">
        <v>83</v>
      </c>
      <c r="O6" s="89" t="s">
        <v>22</v>
      </c>
      <c r="P6" s="85" t="s">
        <v>73</v>
      </c>
      <c r="Q6" s="86" t="s">
        <v>83</v>
      </c>
      <c r="R6" s="87" t="s">
        <v>22</v>
      </c>
      <c r="S6" s="88" t="s">
        <v>73</v>
      </c>
      <c r="T6" s="86" t="s">
        <v>83</v>
      </c>
      <c r="U6" s="89" t="s">
        <v>22</v>
      </c>
      <c r="V6" s="85" t="s">
        <v>73</v>
      </c>
      <c r="W6" s="86" t="s">
        <v>83</v>
      </c>
      <c r="X6" s="87" t="s">
        <v>22</v>
      </c>
      <c r="Y6" s="88" t="s">
        <v>73</v>
      </c>
      <c r="Z6" s="86" t="s">
        <v>83</v>
      </c>
      <c r="AA6" s="89" t="s">
        <v>22</v>
      </c>
      <c r="AB6" s="85" t="s">
        <v>73</v>
      </c>
      <c r="AC6" s="86" t="s">
        <v>83</v>
      </c>
      <c r="AD6" s="87" t="s">
        <v>22</v>
      </c>
      <c r="AE6" s="88" t="s">
        <v>73</v>
      </c>
      <c r="AF6" s="86" t="s">
        <v>83</v>
      </c>
      <c r="AG6" s="89" t="s">
        <v>22</v>
      </c>
      <c r="AH6" s="85" t="s">
        <v>73</v>
      </c>
      <c r="AI6" s="86" t="s">
        <v>83</v>
      </c>
      <c r="AJ6" s="87" t="s">
        <v>22</v>
      </c>
      <c r="AK6" s="88" t="s">
        <v>73</v>
      </c>
      <c r="AL6" s="86" t="s">
        <v>83</v>
      </c>
      <c r="AM6" s="87" t="s">
        <v>22</v>
      </c>
      <c r="AN6" s="23" t="s">
        <v>73</v>
      </c>
      <c r="AO6" s="22" t="s">
        <v>83</v>
      </c>
      <c r="AP6" s="29" t="s">
        <v>22</v>
      </c>
      <c r="AQ6" s="23" t="s">
        <v>73</v>
      </c>
      <c r="AR6" s="22" t="s">
        <v>83</v>
      </c>
      <c r="AS6" s="29" t="s">
        <v>22</v>
      </c>
      <c r="AT6" s="23" t="s">
        <v>73</v>
      </c>
      <c r="AU6" s="22" t="s">
        <v>83</v>
      </c>
      <c r="AV6" s="29" t="s">
        <v>22</v>
      </c>
      <c r="AW6" s="23" t="s">
        <v>73</v>
      </c>
      <c r="AX6" s="22" t="s">
        <v>83</v>
      </c>
      <c r="AY6" s="28" t="s">
        <v>22</v>
      </c>
      <c r="AZ6" s="23" t="s">
        <v>73</v>
      </c>
      <c r="BA6" s="22" t="s">
        <v>83</v>
      </c>
      <c r="BB6" s="29" t="s">
        <v>22</v>
      </c>
      <c r="BC6" s="23" t="s">
        <v>73</v>
      </c>
      <c r="BD6" s="22" t="s">
        <v>83</v>
      </c>
      <c r="BE6" s="29" t="s">
        <v>22</v>
      </c>
      <c r="BF6" s="23" t="s">
        <v>73</v>
      </c>
      <c r="BG6" s="22" t="s">
        <v>83</v>
      </c>
      <c r="BH6" s="29" t="s">
        <v>22</v>
      </c>
      <c r="BI6" s="24" t="s">
        <v>73</v>
      </c>
      <c r="BJ6" s="22" t="s">
        <v>83</v>
      </c>
      <c r="BK6" s="29" t="s">
        <v>22</v>
      </c>
      <c r="BL6" s="85" t="s">
        <v>73</v>
      </c>
      <c r="BM6" s="86" t="s">
        <v>83</v>
      </c>
      <c r="BN6" s="87" t="s">
        <v>22</v>
      </c>
      <c r="BO6" s="88" t="s">
        <v>73</v>
      </c>
      <c r="BP6" s="86" t="s">
        <v>83</v>
      </c>
      <c r="BQ6" s="89" t="s">
        <v>22</v>
      </c>
      <c r="BR6" s="152" t="s">
        <v>73</v>
      </c>
      <c r="BS6" s="153" t="s">
        <v>83</v>
      </c>
      <c r="BT6" s="154" t="s">
        <v>22</v>
      </c>
      <c r="BU6" s="88" t="s">
        <v>73</v>
      </c>
      <c r="BV6" s="86" t="s">
        <v>83</v>
      </c>
      <c r="BW6" s="89" t="s">
        <v>22</v>
      </c>
    </row>
    <row r="7" spans="2:76" ht="15" customHeight="1" x14ac:dyDescent="0.25">
      <c r="B7" s="21" t="s">
        <v>40</v>
      </c>
      <c r="C7" s="25" t="s">
        <v>90</v>
      </c>
      <c r="D7" s="106">
        <v>147473.35294117648</v>
      </c>
      <c r="E7" s="130">
        <v>168754.57328124999</v>
      </c>
      <c r="F7" s="84">
        <f t="shared" ref="F7:F12" si="0">(E7-D7)/D7</f>
        <v>0.14430552988486045</v>
      </c>
      <c r="G7" s="106">
        <v>164685.60674157302</v>
      </c>
      <c r="H7" s="131">
        <v>170248.35529850746</v>
      </c>
      <c r="I7" s="84">
        <f>(H7-G7)/G7</f>
        <v>3.3777988659710781E-2</v>
      </c>
      <c r="J7" s="106">
        <v>76286.590476190482</v>
      </c>
      <c r="K7" s="131">
        <v>89124.978199999983</v>
      </c>
      <c r="L7" s="84">
        <f>(K7-J7)/J7</f>
        <v>0.16829153909842703</v>
      </c>
      <c r="M7" s="106">
        <v>192603.05291005291</v>
      </c>
      <c r="N7" s="131">
        <v>211559.20287958116</v>
      </c>
      <c r="O7" s="83">
        <f>(N7-M7)/M7</f>
        <v>9.8420817755058745E-2</v>
      </c>
      <c r="P7" s="112">
        <v>175728.94979079498</v>
      </c>
      <c r="Q7" s="130">
        <v>182450.14693877552</v>
      </c>
      <c r="R7" s="83">
        <f>(Q7-P7)/P7</f>
        <v>3.8247523563886943E-2</v>
      </c>
      <c r="S7" s="106">
        <v>99388.717391304352</v>
      </c>
      <c r="T7" s="130">
        <v>115351.34117117105</v>
      </c>
      <c r="U7" s="84">
        <f>(T7-S7)/S7</f>
        <v>0.16060800661125435</v>
      </c>
      <c r="V7" s="106">
        <v>837653.66666666663</v>
      </c>
      <c r="W7" s="130">
        <v>558734.38234301866</v>
      </c>
      <c r="X7" s="83">
        <f t="shared" ref="X7:X12" si="1">(W7-V7)/V7</f>
        <v>-0.33297685597625426</v>
      </c>
      <c r="Y7" s="106">
        <v>134483.58124999999</v>
      </c>
      <c r="Z7" s="130">
        <v>138652.30265524625</v>
      </c>
      <c r="AA7" s="83">
        <f t="shared" ref="AA7:AA12" si="2">(Z7-Y7)/Y7</f>
        <v>3.0997995193902277E-2</v>
      </c>
      <c r="AB7" s="106">
        <v>134778.63636363635</v>
      </c>
      <c r="AC7" s="130">
        <v>131804.48781404956</v>
      </c>
      <c r="AD7" s="83">
        <f t="shared" ref="AD7:AD12" si="3">(AC7-AB7)/AB7</f>
        <v>-2.2066913791607627E-2</v>
      </c>
      <c r="AE7" s="106">
        <v>191316.22935779818</v>
      </c>
      <c r="AF7" s="130">
        <v>217973.40986425339</v>
      </c>
      <c r="AG7" s="83">
        <f t="shared" ref="AG7:AG12" si="4">(AF7-AE7)/AE7</f>
        <v>0.13933569878486973</v>
      </c>
      <c r="AH7" s="106">
        <v>94169.084615384621</v>
      </c>
      <c r="AI7" s="130">
        <v>98238.616170212757</v>
      </c>
      <c r="AJ7" s="83">
        <f t="shared" ref="AJ7:AJ12" si="5">(AI7-AH7)/AH7</f>
        <v>4.3215154649207319E-2</v>
      </c>
      <c r="AK7" s="106">
        <v>83525.573863636368</v>
      </c>
      <c r="AL7" s="130">
        <v>92280.37477777779</v>
      </c>
      <c r="AM7" s="83">
        <f t="shared" ref="AM7:AM12" si="6">(AL7-AK7)/AK7</f>
        <v>0.10481581280045424</v>
      </c>
      <c r="AN7" s="106">
        <v>117202.18897637795</v>
      </c>
      <c r="AO7" s="130">
        <v>122522.41225806452</v>
      </c>
      <c r="AP7" s="83">
        <f t="shared" ref="AP7:AP12" si="7">(AO7-AN7)/AN7</f>
        <v>4.5393548773725222E-2</v>
      </c>
      <c r="AQ7" s="106">
        <v>105283.46666666666</v>
      </c>
      <c r="AR7" s="130">
        <v>117077.3055</v>
      </c>
      <c r="AS7" s="83">
        <f t="shared" ref="AS7:AS12" si="8">(AR7-AQ7)/AQ7</f>
        <v>0.11201985655234259</v>
      </c>
      <c r="AT7" s="106">
        <v>157074.56842105262</v>
      </c>
      <c r="AU7" s="130">
        <v>164157.75029126214</v>
      </c>
      <c r="AV7" s="83">
        <f t="shared" ref="AV7:AV12" si="9">(AU7-AT7)/AT7</f>
        <v>4.5094390144828585E-2</v>
      </c>
      <c r="AW7" s="120">
        <v>72939.318548387091</v>
      </c>
      <c r="AX7" s="130">
        <v>74173.143485477165</v>
      </c>
      <c r="AY7" s="83">
        <f t="shared" ref="AY7:AY12" si="10">(AX7-AW7)/AW7</f>
        <v>1.6915772749803919E-2</v>
      </c>
      <c r="AZ7" s="120">
        <v>1467132.7142857143</v>
      </c>
      <c r="BA7" s="130">
        <v>1636876.5985714288</v>
      </c>
      <c r="BB7" s="83">
        <f t="shared" ref="BB7:BB12" si="11">(BA7-AZ7)/AZ7</f>
        <v>0.11569770248655091</v>
      </c>
      <c r="BC7" s="120">
        <v>139836.12272727274</v>
      </c>
      <c r="BD7" s="130">
        <v>108659.76640186914</v>
      </c>
      <c r="BE7" s="83">
        <f t="shared" ref="BE7:BE12" si="12">(BD7-BC7)/BC7</f>
        <v>-0.22294923312632123</v>
      </c>
      <c r="BF7" s="120">
        <v>66689.086206896551</v>
      </c>
      <c r="BG7" s="130">
        <v>88614.291359223324</v>
      </c>
      <c r="BH7" s="83">
        <f t="shared" ref="BH7:BH12" si="13">(BG7-BF7)/BF7</f>
        <v>0.32876751503695684</v>
      </c>
      <c r="BI7" s="120">
        <v>98664.368421052626</v>
      </c>
      <c r="BJ7" s="130">
        <v>87951.148947368405</v>
      </c>
      <c r="BK7" s="83">
        <f t="shared" ref="BK7:BK12" si="14">(BJ7-BI7)/BI7</f>
        <v>-0.10858245631254936</v>
      </c>
      <c r="BL7" s="120">
        <v>148020.85542168675</v>
      </c>
      <c r="BM7" s="130">
        <v>203990.24584615382</v>
      </c>
      <c r="BN7" s="83">
        <f t="shared" ref="BN7:BN12" si="15">(BM7-BL7)/BL7</f>
        <v>0.37811827438113099</v>
      </c>
      <c r="BO7" s="120">
        <v>119052.77272727272</v>
      </c>
      <c r="BP7" s="130">
        <v>99067.743499999997</v>
      </c>
      <c r="BQ7" s="84">
        <f t="shared" ref="BQ7:BQ12" si="16">(BP7-BO7)/BO7</f>
        <v>-0.16786697839498982</v>
      </c>
      <c r="BR7" s="120" t="s">
        <v>1</v>
      </c>
      <c r="BS7" s="99" t="s">
        <v>1</v>
      </c>
      <c r="BT7" s="161" t="s">
        <v>1</v>
      </c>
      <c r="BU7" s="155">
        <v>92965.320987654326</v>
      </c>
      <c r="BV7" s="99">
        <v>104081.27743589743</v>
      </c>
      <c r="BW7" s="83">
        <f t="shared" ref="BW7:BW12" si="17">(BV7-BU7)/BU7</f>
        <v>0.11957100056395531</v>
      </c>
    </row>
    <row r="8" spans="2:76" ht="15" customHeight="1" x14ac:dyDescent="0.25">
      <c r="B8" s="14" t="s">
        <v>41</v>
      </c>
      <c r="C8" s="26" t="s">
        <v>91</v>
      </c>
      <c r="D8" s="107">
        <v>136544.0588235294</v>
      </c>
      <c r="E8" s="132">
        <v>154525.16749999998</v>
      </c>
      <c r="F8" s="15">
        <f t="shared" si="0"/>
        <v>0.13168722851361483</v>
      </c>
      <c r="G8" s="107">
        <v>163334.77902621723</v>
      </c>
      <c r="H8" s="133">
        <v>162554.77555970152</v>
      </c>
      <c r="I8" s="15">
        <f t="shared" ref="I8:I12" si="18">(H8-G8)/G8</f>
        <v>-4.7754891589286957E-3</v>
      </c>
      <c r="J8" s="107">
        <v>75477.685714285719</v>
      </c>
      <c r="K8" s="133">
        <v>85818.70759999998</v>
      </c>
      <c r="L8" s="15">
        <f t="shared" ref="L8:L12" si="19">(K8-J8)/J8</f>
        <v>0.13700767038432138</v>
      </c>
      <c r="M8" s="107">
        <v>172198.19047619047</v>
      </c>
      <c r="N8" s="133">
        <v>171501.4607329843</v>
      </c>
      <c r="O8" s="16">
        <f t="shared" ref="O8:O12" si="20">(N8-M8)/M8</f>
        <v>-4.0460921295366959E-3</v>
      </c>
      <c r="P8" s="113">
        <v>169190.21757322174</v>
      </c>
      <c r="Q8" s="132">
        <v>170401.71428571429</v>
      </c>
      <c r="R8" s="16">
        <f t="shared" ref="R8:R12" si="21">(Q8-P8)/P8</f>
        <v>7.160560048149577E-3</v>
      </c>
      <c r="S8" s="107">
        <v>116518.72173913043</v>
      </c>
      <c r="T8" s="132">
        <v>136652.16666666666</v>
      </c>
      <c r="U8" s="15">
        <f t="shared" ref="U8:U12" si="22">(T8-S8)/S8</f>
        <v>0.17279150188938969</v>
      </c>
      <c r="V8" s="107">
        <v>932565.62962962966</v>
      </c>
      <c r="W8" s="132">
        <v>603784.41936170217</v>
      </c>
      <c r="X8" s="16">
        <f t="shared" si="1"/>
        <v>-0.35255557337932736</v>
      </c>
      <c r="Y8" s="107">
        <v>120599.41666666667</v>
      </c>
      <c r="Z8" s="132">
        <v>122863.33832976445</v>
      </c>
      <c r="AA8" s="16">
        <f t="shared" si="2"/>
        <v>1.8772243893643282E-2</v>
      </c>
      <c r="AB8" s="107">
        <v>113125.23553719008</v>
      </c>
      <c r="AC8" s="132">
        <v>117590.95041322314</v>
      </c>
      <c r="AD8" s="16">
        <f t="shared" si="3"/>
        <v>3.9475850413278918E-2</v>
      </c>
      <c r="AE8" s="107">
        <v>189652.19266055047</v>
      </c>
      <c r="AF8" s="132">
        <v>216085.18099547512</v>
      </c>
      <c r="AG8" s="16">
        <f t="shared" si="4"/>
        <v>0.13937612829099114</v>
      </c>
      <c r="AH8" s="107">
        <v>88196.915384615379</v>
      </c>
      <c r="AI8" s="132">
        <v>93606.761744680873</v>
      </c>
      <c r="AJ8" s="16">
        <f t="shared" si="5"/>
        <v>6.1338271712495292E-2</v>
      </c>
      <c r="AK8" s="107">
        <v>78572.113636363632</v>
      </c>
      <c r="AL8" s="132">
        <v>88148.561111111107</v>
      </c>
      <c r="AM8" s="16">
        <f t="shared" si="6"/>
        <v>0.12188099608810114</v>
      </c>
      <c r="AN8" s="107">
        <v>186113.3464566929</v>
      </c>
      <c r="AO8" s="100">
        <v>156512.75806451612</v>
      </c>
      <c r="AP8" s="16">
        <f t="shared" si="7"/>
        <v>-0.15904602735765971</v>
      </c>
      <c r="AQ8" s="107">
        <v>116163.05185185185</v>
      </c>
      <c r="AR8" s="100">
        <v>130561.10833333334</v>
      </c>
      <c r="AS8" s="16">
        <f t="shared" si="8"/>
        <v>0.12394695431938202</v>
      </c>
      <c r="AT8" s="107">
        <v>165834.55789473685</v>
      </c>
      <c r="AU8" s="100">
        <v>173315</v>
      </c>
      <c r="AV8" s="16">
        <f t="shared" si="9"/>
        <v>4.5107860510059349E-2</v>
      </c>
      <c r="AW8" s="121">
        <v>95245.459677419349</v>
      </c>
      <c r="AX8" s="100">
        <v>104575.65560165975</v>
      </c>
      <c r="AY8" s="16">
        <f t="shared" si="10"/>
        <v>9.7959482329553885E-2</v>
      </c>
      <c r="AZ8" s="121">
        <v>1900406.7142857143</v>
      </c>
      <c r="BA8" s="100">
        <v>2100922.8571428573</v>
      </c>
      <c r="BB8" s="16">
        <f t="shared" si="11"/>
        <v>0.10551222606709681</v>
      </c>
      <c r="BC8" s="121">
        <v>138829.5</v>
      </c>
      <c r="BD8" s="100">
        <v>168625.02803738319</v>
      </c>
      <c r="BE8" s="16">
        <f t="shared" si="12"/>
        <v>0.21461957319865874</v>
      </c>
      <c r="BF8" s="121">
        <v>71531.965517241377</v>
      </c>
      <c r="BG8" s="100">
        <v>101040.55339805825</v>
      </c>
      <c r="BH8" s="16">
        <f t="shared" si="13"/>
        <v>0.41252309603745491</v>
      </c>
      <c r="BI8" s="121">
        <v>99078.65789473684</v>
      </c>
      <c r="BJ8" s="100">
        <v>87718.701754385969</v>
      </c>
      <c r="BK8" s="16">
        <f t="shared" si="14"/>
        <v>-0.11465593480706932</v>
      </c>
      <c r="BL8" s="121">
        <v>158635.73493975904</v>
      </c>
      <c r="BM8" s="100">
        <v>222608.27692307692</v>
      </c>
      <c r="BN8" s="16">
        <f t="shared" si="15"/>
        <v>0.40326690583058766</v>
      </c>
      <c r="BO8" s="121">
        <v>127897.65909090909</v>
      </c>
      <c r="BP8" s="100">
        <v>108574.1</v>
      </c>
      <c r="BQ8" s="15">
        <f t="shared" si="16"/>
        <v>-0.15108610453279667</v>
      </c>
      <c r="BR8" s="121" t="s">
        <v>1</v>
      </c>
      <c r="BS8" s="100" t="s">
        <v>1</v>
      </c>
      <c r="BT8" s="162" t="s">
        <v>1</v>
      </c>
      <c r="BU8" s="156">
        <v>126922.65432098765</v>
      </c>
      <c r="BV8" s="100">
        <v>128836.24358974359</v>
      </c>
      <c r="BW8" s="16">
        <f t="shared" si="17"/>
        <v>1.5076814135295876E-2</v>
      </c>
    </row>
    <row r="9" spans="2:76" ht="15" customHeight="1" x14ac:dyDescent="0.25">
      <c r="B9" s="14" t="s">
        <v>42</v>
      </c>
      <c r="C9" s="26" t="s">
        <v>92</v>
      </c>
      <c r="D9" s="108">
        <v>424.9264705882353</v>
      </c>
      <c r="E9" s="132">
        <v>351.13015624997206</v>
      </c>
      <c r="F9" s="15">
        <f t="shared" si="0"/>
        <v>-0.1736684331199827</v>
      </c>
      <c r="G9" s="108">
        <v>8682.3408239700366</v>
      </c>
      <c r="H9" s="133">
        <v>923.71093283588095</v>
      </c>
      <c r="I9" s="15">
        <f t="shared" si="18"/>
        <v>-0.89361038093716405</v>
      </c>
      <c r="J9" s="108">
        <v>851.32380952380947</v>
      </c>
      <c r="K9" s="133">
        <v>975.58249999998134</v>
      </c>
      <c r="L9" s="15">
        <f t="shared" si="19"/>
        <v>0.14595937419590829</v>
      </c>
      <c r="M9" s="108">
        <v>5101.7089947089944</v>
      </c>
      <c r="N9" s="133">
        <v>5537.7853403141362</v>
      </c>
      <c r="O9" s="16">
        <f t="shared" si="20"/>
        <v>8.5476522878392039E-2</v>
      </c>
      <c r="P9" s="114">
        <v>12597.506276150627</v>
      </c>
      <c r="Q9" s="132">
        <v>12475.228571428572</v>
      </c>
      <c r="R9" s="16">
        <f t="shared" si="21"/>
        <v>-9.7065007979832609E-3</v>
      </c>
      <c r="S9" s="108">
        <v>5449.8391304347824</v>
      </c>
      <c r="T9" s="132">
        <v>6117.7162162162158</v>
      </c>
      <c r="U9" s="15">
        <f t="shared" si="22"/>
        <v>0.12254987161944922</v>
      </c>
      <c r="V9" s="108">
        <v>72162.740740740745</v>
      </c>
      <c r="W9" s="132">
        <v>49069.0246808511</v>
      </c>
      <c r="X9" s="16">
        <f t="shared" si="1"/>
        <v>-0.32002271286866024</v>
      </c>
      <c r="Y9" s="108">
        <v>3165.1729166666669</v>
      </c>
      <c r="Z9" s="132">
        <v>2751.3404710920772</v>
      </c>
      <c r="AA9" s="16">
        <f t="shared" si="2"/>
        <v>-0.13074560425924797</v>
      </c>
      <c r="AB9" s="108">
        <v>5637.318181818182</v>
      </c>
      <c r="AC9" s="132">
        <v>6217.9173553719011</v>
      </c>
      <c r="AD9" s="16">
        <f t="shared" si="3"/>
        <v>0.10299208858323848</v>
      </c>
      <c r="AE9" s="108">
        <v>3993.4724770642201</v>
      </c>
      <c r="AF9" s="132">
        <v>3695.5972850678731</v>
      </c>
      <c r="AG9" s="16">
        <f t="shared" si="4"/>
        <v>-7.4590520832968993E-2</v>
      </c>
      <c r="AH9" s="108">
        <v>285.71923076923076</v>
      </c>
      <c r="AI9" s="132">
        <v>373.0028510638374</v>
      </c>
      <c r="AJ9" s="16">
        <f t="shared" si="5"/>
        <v>0.30548738374948142</v>
      </c>
      <c r="AK9" s="108">
        <v>-4835.607954545455</v>
      </c>
      <c r="AL9" s="132">
        <v>1071.2444444444445</v>
      </c>
      <c r="AM9" s="16">
        <f t="shared" si="6"/>
        <v>-1.2215325259024521</v>
      </c>
      <c r="AN9" s="118">
        <v>40506.236220472441</v>
      </c>
      <c r="AO9" s="100">
        <v>21887.516129032258</v>
      </c>
      <c r="AP9" s="16">
        <f t="shared" si="7"/>
        <v>-0.45965070637765182</v>
      </c>
      <c r="AQ9" s="118">
        <v>24470.362962962961</v>
      </c>
      <c r="AR9" s="100">
        <v>38273.23333333333</v>
      </c>
      <c r="AS9" s="16">
        <f t="shared" si="8"/>
        <v>0.56406479917202934</v>
      </c>
      <c r="AT9" s="107">
        <v>34079.021052631579</v>
      </c>
      <c r="AU9" s="100">
        <v>31724.349514563106</v>
      </c>
      <c r="AV9" s="16">
        <f t="shared" si="9"/>
        <v>-6.9094459445649042E-2</v>
      </c>
      <c r="AW9" s="121">
        <v>381.93548387096774</v>
      </c>
      <c r="AX9" s="100">
        <v>1403.0746887966804</v>
      </c>
      <c r="AY9" s="16">
        <f t="shared" si="10"/>
        <v>2.6735908237075248</v>
      </c>
      <c r="AZ9" s="121">
        <v>208790.42857142858</v>
      </c>
      <c r="BA9" s="100">
        <v>123371.14285714286</v>
      </c>
      <c r="BB9" s="16">
        <f t="shared" si="11"/>
        <v>-0.40911494985060209</v>
      </c>
      <c r="BC9" s="121">
        <v>-1200.0363636363636</v>
      </c>
      <c r="BD9" s="100">
        <v>-27010.285046728972</v>
      </c>
      <c r="BE9" s="16">
        <f t="shared" si="12"/>
        <v>21.507888815037322</v>
      </c>
      <c r="BF9" s="124">
        <v>3628.3017241379312</v>
      </c>
      <c r="BG9" s="100">
        <v>3841.0679611650485</v>
      </c>
      <c r="BH9" s="16">
        <f t="shared" si="13"/>
        <v>5.8640723182322899E-2</v>
      </c>
      <c r="BI9" s="121">
        <v>9795</v>
      </c>
      <c r="BJ9" s="100">
        <v>8874.8070175438588</v>
      </c>
      <c r="BK9" s="16">
        <f t="shared" si="14"/>
        <v>-9.3945174319156832E-2</v>
      </c>
      <c r="BL9" s="121">
        <v>70133.26506024097</v>
      </c>
      <c r="BM9" s="100">
        <v>119931.92307692308</v>
      </c>
      <c r="BN9" s="16">
        <f t="shared" si="15"/>
        <v>0.71005760210803748</v>
      </c>
      <c r="BO9" s="121">
        <v>25032.454545454544</v>
      </c>
      <c r="BP9" s="100">
        <v>10619.366666666667</v>
      </c>
      <c r="BQ9" s="15">
        <f t="shared" si="16"/>
        <v>-0.57577605314797398</v>
      </c>
      <c r="BR9" s="121" t="s">
        <v>1</v>
      </c>
      <c r="BS9" s="100" t="s">
        <v>1</v>
      </c>
      <c r="BT9" s="162" t="s">
        <v>1</v>
      </c>
      <c r="BU9" s="156">
        <v>245.91358024691357</v>
      </c>
      <c r="BV9" s="100">
        <v>1099.7948717948718</v>
      </c>
      <c r="BW9" s="16">
        <f t="shared" si="17"/>
        <v>3.4722819727589043</v>
      </c>
    </row>
    <row r="10" spans="2:76" ht="15" customHeight="1" x14ac:dyDescent="0.25">
      <c r="B10" s="14" t="s">
        <v>43</v>
      </c>
      <c r="C10" s="26" t="s">
        <v>24</v>
      </c>
      <c r="D10" s="109">
        <v>5.7072371994540648E-3</v>
      </c>
      <c r="E10" s="134">
        <v>4.2398692381037271E-3</v>
      </c>
      <c r="F10" s="15">
        <f t="shared" si="0"/>
        <v>-0.25710653159653174</v>
      </c>
      <c r="G10" s="111">
        <v>0.11190343166629835</v>
      </c>
      <c r="H10" s="103">
        <v>1.2588510592166025E-2</v>
      </c>
      <c r="I10" s="15">
        <f t="shared" si="18"/>
        <v>-0.88750558937543944</v>
      </c>
      <c r="J10" s="111">
        <v>1.3206238425575388E-2</v>
      </c>
      <c r="K10" s="103">
        <v>1.4816036952235339E-2</v>
      </c>
      <c r="L10" s="15">
        <f t="shared" si="19"/>
        <v>0.12189682442370511</v>
      </c>
      <c r="M10" s="111">
        <v>4.6625602106061384E-2</v>
      </c>
      <c r="N10" s="103">
        <v>5.1377386803621611E-2</v>
      </c>
      <c r="O10" s="16">
        <f t="shared" si="20"/>
        <v>0.1019136372062526</v>
      </c>
      <c r="P10" s="115">
        <v>0.19269679601361112</v>
      </c>
      <c r="Q10" s="134">
        <v>0.19180191313000178</v>
      </c>
      <c r="R10" s="16">
        <f t="shared" si="21"/>
        <v>-4.6439946180845066E-3</v>
      </c>
      <c r="S10" s="111">
        <v>7.6202138659279384E-2</v>
      </c>
      <c r="T10" s="134">
        <v>6.964644251015864E-2</v>
      </c>
      <c r="U10" s="15">
        <f t="shared" si="22"/>
        <v>-8.6030343300902021E-2</v>
      </c>
      <c r="V10" s="111">
        <v>0.16788725083521666</v>
      </c>
      <c r="W10" s="134">
        <v>0.17830130666780306</v>
      </c>
      <c r="X10" s="16">
        <f t="shared" si="1"/>
        <v>6.2030057558140103E-2</v>
      </c>
      <c r="Y10" s="111">
        <v>5.215529991898725E-2</v>
      </c>
      <c r="Z10" s="134">
        <v>4.2245006201113294E-2</v>
      </c>
      <c r="AA10" s="16">
        <f t="shared" si="2"/>
        <v>-0.19001508443566809</v>
      </c>
      <c r="AB10" s="111">
        <v>3.509173520185932E-2</v>
      </c>
      <c r="AC10" s="134">
        <v>3.7438238771428163E-2</v>
      </c>
      <c r="AD10" s="16">
        <f t="shared" si="3"/>
        <v>6.6867698507097895E-2</v>
      </c>
      <c r="AE10" s="111">
        <v>6.5388731104384465E-2</v>
      </c>
      <c r="AF10" s="134">
        <v>5.8910496945223489E-2</v>
      </c>
      <c r="AG10" s="16">
        <f t="shared" si="4"/>
        <v>-9.9072639119106493E-2</v>
      </c>
      <c r="AH10" s="111">
        <v>8.0269536734547901E-3</v>
      </c>
      <c r="AI10" s="134">
        <v>9.4212012957994376E-3</v>
      </c>
      <c r="AJ10" s="16">
        <f t="shared" si="5"/>
        <v>0.17369573552609843</v>
      </c>
      <c r="AK10" s="111">
        <v>-0.16844293005082181</v>
      </c>
      <c r="AL10" s="134">
        <v>3.6760744411556232E-2</v>
      </c>
      <c r="AM10" s="16">
        <f t="shared" si="6"/>
        <v>-1.2182385713693353</v>
      </c>
      <c r="AN10" s="111">
        <v>0.33578918544739378</v>
      </c>
      <c r="AO10" s="150">
        <v>0.15348698326379237</v>
      </c>
      <c r="AP10" s="16">
        <f t="shared" si="7"/>
        <v>-0.54290671077065311</v>
      </c>
      <c r="AQ10" s="111">
        <v>0.38577644671466327</v>
      </c>
      <c r="AR10" s="103">
        <v>0.44620477693346111</v>
      </c>
      <c r="AS10" s="16">
        <f t="shared" si="8"/>
        <v>0.15664079736701297</v>
      </c>
      <c r="AT10" s="111">
        <v>0.33954472473443992</v>
      </c>
      <c r="AU10" s="103">
        <v>0.35864037916830888</v>
      </c>
      <c r="AV10" s="16">
        <f t="shared" si="9"/>
        <v>5.6238996052151276E-2</v>
      </c>
      <c r="AW10" s="122">
        <v>7.0179213349698608E-3</v>
      </c>
      <c r="AX10" s="103">
        <v>2.4906426242607055E-2</v>
      </c>
      <c r="AY10" s="16">
        <f t="shared" si="10"/>
        <v>2.5489748393872556</v>
      </c>
      <c r="AZ10" s="122">
        <v>0.14269833082359829</v>
      </c>
      <c r="BA10" s="103">
        <v>7.8499482016750527E-2</v>
      </c>
      <c r="BB10" s="16">
        <f t="shared" si="11"/>
        <v>-0.44989207958017036</v>
      </c>
      <c r="BC10" s="122">
        <v>-1.314857947599817E-2</v>
      </c>
      <c r="BD10" s="103">
        <v>-0.31145950614909068</v>
      </c>
      <c r="BE10" s="16">
        <f t="shared" si="12"/>
        <v>22.687692401877985</v>
      </c>
      <c r="BF10" s="122">
        <v>4.8454153370209405E-2</v>
      </c>
      <c r="BG10" s="151">
        <v>4.6946941756150017E-2</v>
      </c>
      <c r="BH10" s="16">
        <f t="shared" si="13"/>
        <v>-3.1105932293227358E-2</v>
      </c>
      <c r="BI10" s="122">
        <v>5.8856903767278278E-2</v>
      </c>
      <c r="BJ10" s="151">
        <v>7.8322761046710571E-2</v>
      </c>
      <c r="BK10" s="16">
        <f t="shared" si="14"/>
        <v>0.33073192834609166</v>
      </c>
      <c r="BL10" s="122">
        <v>0.37476041755122225</v>
      </c>
      <c r="BM10" s="151">
        <v>0.45311877334595657</v>
      </c>
      <c r="BN10" s="16">
        <f t="shared" si="15"/>
        <v>0.20908919972591369</v>
      </c>
      <c r="BO10" s="122">
        <v>0.19451243062480983</v>
      </c>
      <c r="BP10" s="151">
        <v>0.10635862890009071</v>
      </c>
      <c r="BQ10" s="15">
        <f t="shared" si="16"/>
        <v>-0.45320394918490731</v>
      </c>
      <c r="BR10" s="159" t="s">
        <v>1</v>
      </c>
      <c r="BS10" s="103">
        <v>-2.3455135411302057E-2</v>
      </c>
      <c r="BT10" s="163" t="s">
        <v>1</v>
      </c>
      <c r="BU10" s="157">
        <v>3.4919002079818466E-3</v>
      </c>
      <c r="BV10" s="151">
        <v>1.4219389748427329E-2</v>
      </c>
      <c r="BW10" s="16">
        <f t="shared" si="17"/>
        <v>3.0721065613285283</v>
      </c>
    </row>
    <row r="11" spans="2:76" ht="15" customHeight="1" x14ac:dyDescent="0.25">
      <c r="B11" s="14" t="s">
        <v>44</v>
      </c>
      <c r="C11" s="26" t="s">
        <v>93</v>
      </c>
      <c r="D11" s="109">
        <v>3.1120099567086513E-3</v>
      </c>
      <c r="E11" s="134">
        <v>2.2723169431281935E-3</v>
      </c>
      <c r="F11" s="15">
        <f t="shared" si="0"/>
        <v>-0.26982336986753752</v>
      </c>
      <c r="G11" s="109">
        <v>5.315671821845374E-2</v>
      </c>
      <c r="H11" s="103">
        <v>5.6824595257530868E-3</v>
      </c>
      <c r="I11" s="15">
        <f t="shared" si="18"/>
        <v>-0.8930998805757655</v>
      </c>
      <c r="J11" s="109">
        <v>1.1279145637114824E-2</v>
      </c>
      <c r="K11" s="103">
        <v>1.1367946771549628E-2</v>
      </c>
      <c r="L11" s="15">
        <f t="shared" si="19"/>
        <v>7.8730373107869425E-3</v>
      </c>
      <c r="M11" s="109">
        <v>2.9626960542389662E-2</v>
      </c>
      <c r="N11" s="103">
        <v>3.2290018502734961E-2</v>
      </c>
      <c r="O11" s="16">
        <f t="shared" si="20"/>
        <v>8.9886303272151385E-2</v>
      </c>
      <c r="P11" s="116">
        <v>7.4457651611557901E-2</v>
      </c>
      <c r="Q11" s="134">
        <v>7.3210698752192299E-2</v>
      </c>
      <c r="R11" s="16">
        <f t="shared" si="21"/>
        <v>-1.6747141930703067E-2</v>
      </c>
      <c r="S11" s="109">
        <v>4.6772218653721852E-2</v>
      </c>
      <c r="T11" s="134">
        <v>4.4768527023351622E-2</v>
      </c>
      <c r="U11" s="15">
        <f t="shared" si="22"/>
        <v>-4.2839353959335608E-2</v>
      </c>
      <c r="V11" s="109">
        <v>7.7380871059338011E-2</v>
      </c>
      <c r="W11" s="134">
        <v>8.1269113788535643E-2</v>
      </c>
      <c r="X11" s="16">
        <f t="shared" si="1"/>
        <v>5.0248112692037411E-2</v>
      </c>
      <c r="Y11" s="109">
        <v>2.6245341844522464E-2</v>
      </c>
      <c r="Z11" s="134">
        <v>2.2393502475958255E-2</v>
      </c>
      <c r="AA11" s="16">
        <f t="shared" si="2"/>
        <v>-0.14676278142546306</v>
      </c>
      <c r="AB11" s="109">
        <v>4.9832543154925898E-2</v>
      </c>
      <c r="AC11" s="134">
        <v>5.2877515944226045E-2</v>
      </c>
      <c r="AD11" s="16">
        <f t="shared" si="3"/>
        <v>6.1104101788133469E-2</v>
      </c>
      <c r="AE11" s="109">
        <v>2.1056822075408054E-2</v>
      </c>
      <c r="AF11" s="134">
        <v>1.7102502207892081E-2</v>
      </c>
      <c r="AG11" s="16">
        <f t="shared" si="4"/>
        <v>-0.18779281381373139</v>
      </c>
      <c r="AH11" s="109">
        <v>3.2395603579019293E-3</v>
      </c>
      <c r="AI11" s="134">
        <v>3.9847853307993846E-3</v>
      </c>
      <c r="AJ11" s="16">
        <f t="shared" si="5"/>
        <v>0.23003892212710408</v>
      </c>
      <c r="AK11" s="109">
        <v>-6.1543564640820697E-2</v>
      </c>
      <c r="AL11" s="134">
        <v>1.2152716175300272E-2</v>
      </c>
      <c r="AM11" s="16">
        <f t="shared" si="6"/>
        <v>-1.1974652629600788</v>
      </c>
      <c r="AN11" s="111">
        <v>0.21764283428162373</v>
      </c>
      <c r="AO11" s="150">
        <v>0.13984493276905902</v>
      </c>
      <c r="AP11" s="16">
        <f t="shared" si="7"/>
        <v>-0.35745675601658639</v>
      </c>
      <c r="AQ11" s="111">
        <v>0.21065530366894247</v>
      </c>
      <c r="AR11" s="103">
        <v>0.29314421286635062</v>
      </c>
      <c r="AS11" s="16">
        <f t="shared" si="8"/>
        <v>0.39158239911701653</v>
      </c>
      <c r="AT11" s="111">
        <v>0.20550011701579818</v>
      </c>
      <c r="AU11" s="103">
        <v>0.18304445382432627</v>
      </c>
      <c r="AV11" s="16">
        <f t="shared" si="9"/>
        <v>-0.10927323797944889</v>
      </c>
      <c r="AW11" s="122">
        <v>4.0100124999608395E-3</v>
      </c>
      <c r="AX11" s="103">
        <v>1.3416838562706672E-2</v>
      </c>
      <c r="AY11" s="16">
        <f t="shared" si="10"/>
        <v>2.3458345984801037</v>
      </c>
      <c r="AZ11" s="122">
        <v>0.10986618127683495</v>
      </c>
      <c r="BA11" s="103">
        <v>5.8722357385801886E-2</v>
      </c>
      <c r="BB11" s="16">
        <f t="shared" si="11"/>
        <v>-0.46551016242353577</v>
      </c>
      <c r="BC11" s="122">
        <v>-8.6439579746117618E-3</v>
      </c>
      <c r="BD11" s="103">
        <v>-0.1601795733474449</v>
      </c>
      <c r="BE11" s="16">
        <f t="shared" si="12"/>
        <v>17.53081352522879</v>
      </c>
      <c r="BF11" s="122">
        <v>5.0722802007494121E-2</v>
      </c>
      <c r="BG11" s="103">
        <v>3.8015112071217778E-2</v>
      </c>
      <c r="BH11" s="16">
        <f t="shared" si="13"/>
        <v>-0.25053209667712806</v>
      </c>
      <c r="BI11" s="122">
        <v>9.8860846605395125E-2</v>
      </c>
      <c r="BJ11" s="103">
        <v>0.10117348797971826</v>
      </c>
      <c r="BK11" s="16">
        <f t="shared" si="14"/>
        <v>2.3392894697271637E-2</v>
      </c>
      <c r="BL11" s="122">
        <v>0.44210256337812948</v>
      </c>
      <c r="BM11" s="103">
        <v>0.53875769910552773</v>
      </c>
      <c r="BN11" s="16">
        <f t="shared" si="15"/>
        <v>0.21862604683594494</v>
      </c>
      <c r="BO11" s="122">
        <v>0.19572253881254845</v>
      </c>
      <c r="BP11" s="103">
        <v>9.7807549559855128E-2</v>
      </c>
      <c r="BQ11" s="15">
        <f t="shared" si="16"/>
        <v>-0.50027446939297338</v>
      </c>
      <c r="BR11" s="159" t="s">
        <v>1</v>
      </c>
      <c r="BS11" s="150" t="s">
        <v>1</v>
      </c>
      <c r="BT11" s="163" t="s">
        <v>1</v>
      </c>
      <c r="BU11" s="157">
        <v>1.93750738638823E-3</v>
      </c>
      <c r="BV11" s="103">
        <v>8.5363779721564659E-3</v>
      </c>
      <c r="BW11" s="16">
        <f t="shared" si="17"/>
        <v>3.4058557051848992</v>
      </c>
    </row>
    <row r="12" spans="2:76" ht="15" customHeight="1" thickBot="1" x14ac:dyDescent="0.3">
      <c r="B12" s="17" t="s">
        <v>45</v>
      </c>
      <c r="C12" s="27" t="s">
        <v>25</v>
      </c>
      <c r="D12" s="110">
        <v>0.48989907249445264</v>
      </c>
      <c r="E12" s="135">
        <v>0.49003311779692155</v>
      </c>
      <c r="F12" s="18">
        <f t="shared" si="0"/>
        <v>2.7361820014555795E-4</v>
      </c>
      <c r="G12" s="110">
        <v>0.41699177256530356</v>
      </c>
      <c r="H12" s="104">
        <v>0.4198032936834723</v>
      </c>
      <c r="I12" s="18">
        <f t="shared" si="18"/>
        <v>6.7423899058546392E-3</v>
      </c>
      <c r="J12" s="110">
        <v>0.36247960697580001</v>
      </c>
      <c r="K12" s="104">
        <v>0.33818103867990623</v>
      </c>
      <c r="L12" s="18">
        <f t="shared" si="19"/>
        <v>-6.7034304353337057E-2</v>
      </c>
      <c r="M12" s="110">
        <v>0.58057448363312791</v>
      </c>
      <c r="N12" s="104">
        <v>0.47467680178714972</v>
      </c>
      <c r="O12" s="19">
        <f t="shared" si="20"/>
        <v>-0.18240154335287018</v>
      </c>
      <c r="P12" s="117">
        <v>0.40832949774613664</v>
      </c>
      <c r="Q12" s="135">
        <v>0.41764728306212628</v>
      </c>
      <c r="R12" s="19">
        <f t="shared" si="21"/>
        <v>2.2819280427745697E-2</v>
      </c>
      <c r="S12" s="110">
        <v>0.41482435785183386</v>
      </c>
      <c r="T12" s="135">
        <v>0.43851434868175682</v>
      </c>
      <c r="U12" s="18">
        <f t="shared" si="22"/>
        <v>5.7108485510835173E-2</v>
      </c>
      <c r="V12" s="110">
        <v>0.10281620411582636</v>
      </c>
      <c r="W12" s="135">
        <v>0.10440034815459402</v>
      </c>
      <c r="X12" s="19">
        <f t="shared" si="1"/>
        <v>1.5407532814409944E-2</v>
      </c>
      <c r="Y12" s="110">
        <v>0.46167056111666915</v>
      </c>
      <c r="Z12" s="135">
        <v>0.46454515909390287</v>
      </c>
      <c r="AA12" s="19">
        <f t="shared" si="2"/>
        <v>6.2265134910936522E-3</v>
      </c>
      <c r="AB12" s="110">
        <v>0.38014632502698792</v>
      </c>
      <c r="AC12" s="135">
        <v>0.44960153562882127</v>
      </c>
      <c r="AD12" s="19">
        <f t="shared" si="3"/>
        <v>0.18270651596303733</v>
      </c>
      <c r="AE12" s="110">
        <v>0.26319354827726743</v>
      </c>
      <c r="AF12" s="135">
        <v>0.32793768814789714</v>
      </c>
      <c r="AG12" s="19">
        <f t="shared" si="4"/>
        <v>0.24599440333705855</v>
      </c>
      <c r="AH12" s="110">
        <v>0.47515173402082556</v>
      </c>
      <c r="AI12" s="136">
        <v>0.45172709524444588</v>
      </c>
      <c r="AJ12" s="19">
        <f t="shared" si="5"/>
        <v>-4.9299280838472105E-2</v>
      </c>
      <c r="AK12" s="110">
        <v>0.2984215980122038</v>
      </c>
      <c r="AL12" s="136">
        <v>0.26475127449543789</v>
      </c>
      <c r="AM12" s="19">
        <f t="shared" si="6"/>
        <v>-0.11282803838946329</v>
      </c>
      <c r="AN12" s="119">
        <v>0.35908166773913414</v>
      </c>
      <c r="AO12" s="165">
        <v>0.42304772281847008</v>
      </c>
      <c r="AP12" s="19">
        <f t="shared" si="7"/>
        <v>0.1781379023944103</v>
      </c>
      <c r="AQ12" s="119">
        <v>0.42938485364519968</v>
      </c>
      <c r="AR12" s="104">
        <v>0.38345166234344769</v>
      </c>
      <c r="AS12" s="19">
        <f t="shared" si="8"/>
        <v>-0.10697440981396739</v>
      </c>
      <c r="AT12" s="119">
        <v>0.29310242456750679</v>
      </c>
      <c r="AU12" s="104">
        <v>0.34699032228783899</v>
      </c>
      <c r="AV12" s="19">
        <f t="shared" si="9"/>
        <v>0.18385346965262256</v>
      </c>
      <c r="AW12" s="123">
        <v>0.32617728910869404</v>
      </c>
      <c r="AX12" s="104">
        <v>0.38470091688430175</v>
      </c>
      <c r="AY12" s="19">
        <f t="shared" si="10"/>
        <v>0.17942275483228243</v>
      </c>
      <c r="AZ12" s="123">
        <v>0.21425376942722779</v>
      </c>
      <c r="BA12" s="104">
        <v>0.20655971187230232</v>
      </c>
      <c r="BB12" s="19">
        <f t="shared" si="11"/>
        <v>-3.5910955384795648E-2</v>
      </c>
      <c r="BC12" s="123">
        <v>0.28412904885059126</v>
      </c>
      <c r="BD12" s="104">
        <v>0.42473405867120423</v>
      </c>
      <c r="BE12" s="19">
        <f t="shared" si="12"/>
        <v>0.4948631982171941</v>
      </c>
      <c r="BF12" s="123">
        <v>0.18969538778381512</v>
      </c>
      <c r="BG12" s="104">
        <v>0.20760900057803794</v>
      </c>
      <c r="BH12" s="19">
        <f t="shared" si="13"/>
        <v>9.4433570597077104E-2</v>
      </c>
      <c r="BI12" s="123">
        <v>0.18416022848327371</v>
      </c>
      <c r="BJ12" s="104">
        <v>0.17492933662023777</v>
      </c>
      <c r="BK12" s="19">
        <f t="shared" si="14"/>
        <v>-5.0124242020444347E-2</v>
      </c>
      <c r="BL12" s="123">
        <v>0.27234472250776126</v>
      </c>
      <c r="BM12" s="104">
        <v>0.20329247748842966</v>
      </c>
      <c r="BN12" s="19">
        <f t="shared" si="15"/>
        <v>-0.2535472117230535</v>
      </c>
      <c r="BO12" s="123">
        <v>0.14507145608841915</v>
      </c>
      <c r="BP12" s="104">
        <v>0.27111465061951945</v>
      </c>
      <c r="BQ12" s="18">
        <f t="shared" si="16"/>
        <v>0.86883524801928391</v>
      </c>
      <c r="BR12" s="160" t="s">
        <v>1</v>
      </c>
      <c r="BS12" s="165" t="s">
        <v>1</v>
      </c>
      <c r="BT12" s="164" t="s">
        <v>1</v>
      </c>
      <c r="BU12" s="158">
        <v>0.44660872479861402</v>
      </c>
      <c r="BV12" s="104">
        <v>0.34836144401566332</v>
      </c>
      <c r="BW12" s="19">
        <f t="shared" si="17"/>
        <v>-0.21998513537157749</v>
      </c>
    </row>
    <row r="14" spans="2:76" x14ac:dyDescent="0.25">
      <c r="B14" s="186" t="s">
        <v>100</v>
      </c>
      <c r="C14" s="82"/>
      <c r="D14" s="139"/>
      <c r="E14" s="137"/>
      <c r="F14" s="140"/>
      <c r="G14" s="139"/>
      <c r="H14" s="137"/>
      <c r="I14" s="140"/>
      <c r="J14" s="139"/>
      <c r="K14" s="137"/>
      <c r="L14" s="140"/>
      <c r="M14" s="139"/>
      <c r="N14" s="137"/>
      <c r="O14" s="140"/>
      <c r="P14" s="139"/>
      <c r="Q14" s="137"/>
      <c r="R14" s="140"/>
      <c r="S14" s="139"/>
      <c r="T14" s="137"/>
      <c r="U14" s="140"/>
      <c r="V14" s="139"/>
      <c r="W14" s="137"/>
      <c r="X14" s="140"/>
      <c r="Y14" s="139"/>
      <c r="Z14" s="137"/>
      <c r="AA14" s="140"/>
      <c r="AB14" s="139"/>
      <c r="AC14" s="137"/>
      <c r="AD14" s="140"/>
      <c r="AE14" s="139"/>
      <c r="AF14" s="137"/>
      <c r="AG14" s="140"/>
      <c r="AH14" s="141"/>
      <c r="AI14" s="137"/>
      <c r="AJ14" s="140"/>
      <c r="AK14" s="141"/>
      <c r="AL14" s="137"/>
      <c r="AM14" s="142"/>
      <c r="AN14" s="168"/>
      <c r="AO14" s="167"/>
      <c r="AP14" s="169"/>
      <c r="AQ14" s="168"/>
      <c r="AR14" s="167"/>
      <c r="AS14" s="169"/>
      <c r="AT14" s="168"/>
      <c r="AU14" s="167"/>
      <c r="AV14" s="169"/>
      <c r="AW14" s="168"/>
      <c r="AX14" s="167"/>
      <c r="AY14" s="169"/>
      <c r="AZ14" s="168"/>
      <c r="BA14" s="167"/>
      <c r="BB14" s="169"/>
      <c r="BC14" s="168"/>
      <c r="BD14" s="167"/>
      <c r="BE14" s="169"/>
      <c r="BF14" s="168"/>
      <c r="BG14" s="167"/>
      <c r="BH14" s="169"/>
      <c r="BI14" s="168"/>
      <c r="BJ14" s="167"/>
      <c r="BK14" s="169"/>
      <c r="BL14" s="168"/>
      <c r="BM14" s="167"/>
      <c r="BN14" s="169"/>
      <c r="BO14" s="168"/>
      <c r="BP14" s="167"/>
      <c r="BQ14" s="169"/>
      <c r="BR14" s="170"/>
      <c r="BS14" s="171"/>
      <c r="BT14" s="170"/>
      <c r="BU14" s="168"/>
      <c r="BV14" s="167"/>
      <c r="BW14" s="78"/>
      <c r="BX14" s="166"/>
    </row>
    <row r="15" spans="2:76" x14ac:dyDescent="0.25">
      <c r="C15" s="82"/>
      <c r="D15" s="143"/>
      <c r="E15" s="137"/>
      <c r="F15" s="140"/>
      <c r="G15" s="143"/>
      <c r="H15" s="137"/>
      <c r="I15" s="140"/>
      <c r="J15" s="143"/>
      <c r="K15" s="137"/>
      <c r="L15" s="140"/>
      <c r="M15" s="143"/>
      <c r="N15" s="137"/>
      <c r="O15" s="140"/>
      <c r="P15" s="143"/>
      <c r="Q15" s="137"/>
      <c r="R15" s="140"/>
      <c r="S15" s="143"/>
      <c r="T15" s="137"/>
      <c r="U15" s="140"/>
      <c r="V15" s="143"/>
      <c r="W15" s="137"/>
      <c r="X15" s="140"/>
      <c r="Y15" s="143"/>
      <c r="Z15" s="137"/>
      <c r="AA15" s="140"/>
      <c r="AB15" s="143"/>
      <c r="AC15" s="137"/>
      <c r="AD15" s="140"/>
      <c r="AE15" s="143"/>
      <c r="AF15" s="137"/>
      <c r="AG15" s="140"/>
      <c r="AH15" s="144"/>
      <c r="AI15" s="137"/>
      <c r="AJ15" s="140"/>
      <c r="AK15" s="144"/>
      <c r="AL15" s="137"/>
      <c r="AM15" s="142"/>
      <c r="AN15" s="172"/>
      <c r="AO15" s="167"/>
      <c r="AP15" s="169"/>
      <c r="AQ15" s="173"/>
      <c r="AR15" s="167"/>
      <c r="AS15" s="169"/>
      <c r="AT15" s="173"/>
      <c r="AU15" s="167"/>
      <c r="AV15" s="169"/>
      <c r="AW15" s="173"/>
      <c r="AX15" s="167"/>
      <c r="AY15" s="169"/>
      <c r="AZ15" s="174"/>
      <c r="BA15" s="167"/>
      <c r="BB15" s="169"/>
      <c r="BC15" s="173"/>
      <c r="BD15" s="167"/>
      <c r="BE15" s="169"/>
      <c r="BF15" s="173"/>
      <c r="BG15" s="167"/>
      <c r="BH15" s="169"/>
      <c r="BI15" s="173"/>
      <c r="BJ15" s="167"/>
      <c r="BK15" s="169"/>
      <c r="BL15" s="173"/>
      <c r="BM15" s="167"/>
      <c r="BN15" s="169"/>
      <c r="BO15" s="173"/>
      <c r="BP15" s="167"/>
      <c r="BQ15" s="169"/>
      <c r="BR15" s="170"/>
      <c r="BS15" s="171"/>
      <c r="BT15" s="170"/>
      <c r="BU15" s="174"/>
      <c r="BV15" s="167"/>
      <c r="BW15" s="78"/>
      <c r="BX15" s="166"/>
    </row>
    <row r="16" spans="2:76" x14ac:dyDescent="0.25">
      <c r="C16" s="82"/>
      <c r="D16" s="139"/>
      <c r="E16" s="137"/>
      <c r="F16" s="140"/>
      <c r="G16" s="139"/>
      <c r="H16" s="137"/>
      <c r="I16" s="140"/>
      <c r="J16" s="139"/>
      <c r="K16" s="137"/>
      <c r="L16" s="140"/>
      <c r="M16" s="139"/>
      <c r="N16" s="137"/>
      <c r="O16" s="140"/>
      <c r="P16" s="139"/>
      <c r="Q16" s="137"/>
      <c r="R16" s="140"/>
      <c r="S16" s="139"/>
      <c r="T16" s="137"/>
      <c r="U16" s="140"/>
      <c r="V16" s="139"/>
      <c r="W16" s="137"/>
      <c r="X16" s="140"/>
      <c r="Y16" s="139"/>
      <c r="Z16" s="137"/>
      <c r="AA16" s="140"/>
      <c r="AB16" s="139"/>
      <c r="AC16" s="137"/>
      <c r="AD16" s="140"/>
      <c r="AE16" s="139"/>
      <c r="AF16" s="137"/>
      <c r="AG16" s="140"/>
      <c r="AH16" s="139"/>
      <c r="AI16" s="137"/>
      <c r="AJ16" s="140"/>
      <c r="AK16" s="139"/>
      <c r="AL16" s="137"/>
      <c r="AM16" s="142"/>
      <c r="AN16" s="175"/>
      <c r="AO16" s="167"/>
      <c r="AP16" s="169"/>
      <c r="AQ16" s="176"/>
      <c r="AR16" s="167"/>
      <c r="AS16" s="169"/>
      <c r="AT16" s="176"/>
      <c r="AU16" s="167"/>
      <c r="AV16" s="169"/>
      <c r="AW16" s="176"/>
      <c r="AX16" s="167"/>
      <c r="AY16" s="169"/>
      <c r="AZ16" s="176"/>
      <c r="BA16" s="167"/>
      <c r="BB16" s="169"/>
      <c r="BC16" s="177"/>
      <c r="BD16" s="167"/>
      <c r="BE16" s="169"/>
      <c r="BF16" s="176"/>
      <c r="BG16" s="167"/>
      <c r="BH16" s="169"/>
      <c r="BI16" s="176"/>
      <c r="BJ16" s="167"/>
      <c r="BK16" s="169"/>
      <c r="BL16" s="176"/>
      <c r="BM16" s="167"/>
      <c r="BN16" s="169"/>
      <c r="BO16" s="176"/>
      <c r="BP16" s="167"/>
      <c r="BQ16" s="169"/>
      <c r="BR16" s="170"/>
      <c r="BS16" s="171"/>
      <c r="BT16" s="170"/>
      <c r="BU16" s="176"/>
      <c r="BV16" s="167"/>
      <c r="BW16" s="78"/>
      <c r="BX16" s="166"/>
    </row>
    <row r="17" spans="3:76" x14ac:dyDescent="0.25">
      <c r="C17" s="82"/>
      <c r="D17" s="139"/>
      <c r="E17" s="138"/>
      <c r="F17" s="145"/>
      <c r="G17" s="139"/>
      <c r="H17" s="138"/>
      <c r="I17" s="145"/>
      <c r="J17" s="139"/>
      <c r="K17" s="138"/>
      <c r="L17" s="145"/>
      <c r="M17" s="139"/>
      <c r="N17" s="138"/>
      <c r="O17" s="145"/>
      <c r="P17" s="139"/>
      <c r="Q17" s="138"/>
      <c r="R17" s="145"/>
      <c r="S17" s="139"/>
      <c r="T17" s="138"/>
      <c r="U17" s="145"/>
      <c r="V17" s="139"/>
      <c r="W17" s="138"/>
      <c r="X17" s="145"/>
      <c r="Y17" s="139"/>
      <c r="Z17" s="138"/>
      <c r="AA17" s="145"/>
      <c r="AB17" s="139"/>
      <c r="AC17" s="138"/>
      <c r="AD17" s="145"/>
      <c r="AE17" s="139"/>
      <c r="AF17" s="138"/>
      <c r="AG17" s="145"/>
      <c r="AH17" s="139"/>
      <c r="AI17" s="138"/>
      <c r="AJ17" s="145"/>
      <c r="AK17" s="141"/>
      <c r="AL17" s="138"/>
      <c r="AM17" s="142"/>
      <c r="AN17" s="178"/>
      <c r="AO17" s="167"/>
      <c r="AP17" s="179"/>
      <c r="AQ17" s="178"/>
      <c r="AR17" s="167"/>
      <c r="AS17" s="179"/>
      <c r="AT17" s="180"/>
      <c r="AU17" s="167"/>
      <c r="AV17" s="179"/>
      <c r="AW17" s="180"/>
      <c r="AX17" s="167"/>
      <c r="AY17" s="179"/>
      <c r="AZ17" s="181"/>
      <c r="BA17" s="167"/>
      <c r="BB17" s="179"/>
      <c r="BC17" s="180"/>
      <c r="BD17" s="167"/>
      <c r="BE17" s="179"/>
      <c r="BF17" s="182"/>
      <c r="BG17" s="167"/>
      <c r="BH17" s="179"/>
      <c r="BI17" s="182"/>
      <c r="BJ17" s="167"/>
      <c r="BK17" s="179"/>
      <c r="BL17" s="182"/>
      <c r="BM17" s="167"/>
      <c r="BN17" s="179"/>
      <c r="BO17" s="182"/>
      <c r="BP17" s="167"/>
      <c r="BQ17" s="179"/>
      <c r="BR17" s="182"/>
      <c r="BS17" s="183"/>
      <c r="BT17" s="170"/>
      <c r="BU17" s="182"/>
      <c r="BV17" s="167"/>
      <c r="BW17" s="79"/>
      <c r="BX17" s="166"/>
    </row>
    <row r="18" spans="3:76" x14ac:dyDescent="0.25">
      <c r="C18" s="82"/>
      <c r="D18" s="146"/>
      <c r="E18" s="138"/>
      <c r="F18" s="145"/>
      <c r="G18" s="147"/>
      <c r="H18" s="138"/>
      <c r="I18" s="145"/>
      <c r="J18" s="147"/>
      <c r="K18" s="138"/>
      <c r="L18" s="145"/>
      <c r="M18" s="147"/>
      <c r="N18" s="138"/>
      <c r="O18" s="145"/>
      <c r="P18" s="147"/>
      <c r="Q18" s="138"/>
      <c r="R18" s="145"/>
      <c r="S18" s="147"/>
      <c r="T18" s="138"/>
      <c r="U18" s="145"/>
      <c r="V18" s="147"/>
      <c r="W18" s="138"/>
      <c r="X18" s="145"/>
      <c r="Y18" s="147"/>
      <c r="Z18" s="138"/>
      <c r="AA18" s="145"/>
      <c r="AB18" s="147"/>
      <c r="AC18" s="138"/>
      <c r="AD18" s="145"/>
      <c r="AE18" s="147"/>
      <c r="AF18" s="138"/>
      <c r="AG18" s="145"/>
      <c r="AH18" s="147"/>
      <c r="AI18" s="138"/>
      <c r="AJ18" s="145"/>
      <c r="AK18" s="147"/>
      <c r="AL18" s="138"/>
      <c r="AM18" s="142"/>
      <c r="AN18" s="170"/>
      <c r="AO18" s="167"/>
      <c r="AP18" s="179"/>
      <c r="AQ18" s="184"/>
      <c r="AR18" s="167"/>
      <c r="AS18" s="179"/>
      <c r="AT18" s="184"/>
      <c r="AU18" s="167"/>
      <c r="AV18" s="179"/>
      <c r="AW18" s="184"/>
      <c r="AX18" s="167"/>
      <c r="AY18" s="179"/>
      <c r="AZ18" s="184"/>
      <c r="BA18" s="167"/>
      <c r="BB18" s="179"/>
      <c r="BC18" s="184"/>
      <c r="BD18" s="167"/>
      <c r="BE18" s="179"/>
      <c r="BF18" s="184"/>
      <c r="BG18" s="167"/>
      <c r="BH18" s="179"/>
      <c r="BI18" s="184"/>
      <c r="BJ18" s="167"/>
      <c r="BK18" s="179"/>
      <c r="BL18" s="184"/>
      <c r="BM18" s="167"/>
      <c r="BN18" s="179"/>
      <c r="BO18" s="184"/>
      <c r="BP18" s="167"/>
      <c r="BQ18" s="179"/>
      <c r="BR18" s="170"/>
      <c r="BS18" s="171"/>
      <c r="BT18" s="170"/>
      <c r="BU18" s="184"/>
      <c r="BV18" s="167"/>
      <c r="BW18" s="79"/>
      <c r="BX18" s="166"/>
    </row>
    <row r="19" spans="3:76" x14ac:dyDescent="0.25">
      <c r="C19" s="82"/>
      <c r="D19" s="148"/>
      <c r="E19" s="138"/>
      <c r="F19" s="145"/>
      <c r="G19" s="148"/>
      <c r="H19" s="138"/>
      <c r="I19" s="145"/>
      <c r="J19" s="148"/>
      <c r="K19" s="138"/>
      <c r="L19" s="145"/>
      <c r="M19" s="148"/>
      <c r="N19" s="138"/>
      <c r="O19" s="145"/>
      <c r="P19" s="148"/>
      <c r="Q19" s="138"/>
      <c r="R19" s="145"/>
      <c r="S19" s="148"/>
      <c r="T19" s="138"/>
      <c r="U19" s="145"/>
      <c r="V19" s="148"/>
      <c r="W19" s="138"/>
      <c r="X19" s="145"/>
      <c r="Y19" s="148"/>
      <c r="Z19" s="138"/>
      <c r="AA19" s="145"/>
      <c r="AB19" s="148"/>
      <c r="AC19" s="138"/>
      <c r="AD19" s="145"/>
      <c r="AE19" s="148"/>
      <c r="AF19" s="138"/>
      <c r="AG19" s="145"/>
      <c r="AH19" s="149"/>
      <c r="AI19" s="138"/>
      <c r="AJ19" s="145"/>
      <c r="AK19" s="149"/>
      <c r="AL19" s="138"/>
      <c r="AM19" s="142"/>
      <c r="AN19" s="170"/>
      <c r="AO19" s="167"/>
      <c r="AP19" s="179"/>
      <c r="AQ19" s="185"/>
      <c r="AR19" s="167"/>
      <c r="AS19" s="179"/>
      <c r="AT19" s="185"/>
      <c r="AU19" s="167"/>
      <c r="AV19" s="179"/>
      <c r="AW19" s="185"/>
      <c r="AX19" s="167"/>
      <c r="AY19" s="179"/>
      <c r="AZ19" s="185"/>
      <c r="BA19" s="167"/>
      <c r="BB19" s="179"/>
      <c r="BC19" s="185"/>
      <c r="BD19" s="167"/>
      <c r="BE19" s="179"/>
      <c r="BF19" s="185"/>
      <c r="BG19" s="167"/>
      <c r="BH19" s="179"/>
      <c r="BI19" s="185"/>
      <c r="BJ19" s="167"/>
      <c r="BK19" s="179"/>
      <c r="BL19" s="185"/>
      <c r="BM19" s="167"/>
      <c r="BN19" s="179"/>
      <c r="BO19" s="185"/>
      <c r="BP19" s="167"/>
      <c r="BQ19" s="179"/>
      <c r="BR19" s="170"/>
      <c r="BS19" s="171"/>
      <c r="BT19" s="170"/>
      <c r="BU19" s="185"/>
      <c r="BV19" s="167"/>
      <c r="BW19" s="79"/>
      <c r="BX19" s="166"/>
    </row>
    <row r="20" spans="3:76" x14ac:dyDescent="0.25">
      <c r="C20" s="82"/>
    </row>
    <row r="21" spans="3:76" x14ac:dyDescent="0.25">
      <c r="C21" s="82"/>
      <c r="E21" s="97"/>
      <c r="H21" s="101"/>
      <c r="K21" s="101"/>
      <c r="N21" s="101"/>
      <c r="W21" s="105"/>
    </row>
    <row r="22" spans="3:76" x14ac:dyDescent="0.25">
      <c r="C22" s="82"/>
      <c r="E22" s="97"/>
      <c r="H22" s="101"/>
      <c r="K22" s="101"/>
      <c r="N22" s="101"/>
    </row>
    <row r="23" spans="3:76" x14ac:dyDescent="0.25">
      <c r="E23" s="97"/>
      <c r="H23" s="101"/>
      <c r="K23" s="101"/>
      <c r="N23" s="101"/>
      <c r="AB23" s="20"/>
      <c r="AK23" s="101"/>
    </row>
    <row r="24" spans="3:76" x14ac:dyDescent="0.25">
      <c r="E24" s="98"/>
      <c r="H24" s="102"/>
      <c r="K24" s="102"/>
      <c r="N24" s="102"/>
    </row>
    <row r="25" spans="3:76" x14ac:dyDescent="0.25">
      <c r="E25" s="98"/>
      <c r="H25" s="102"/>
      <c r="K25" s="102"/>
      <c r="N25" s="102"/>
    </row>
    <row r="26" spans="3:76" x14ac:dyDescent="0.25">
      <c r="E26" s="98"/>
      <c r="H26" s="102"/>
      <c r="K26" s="102"/>
      <c r="N26" s="102"/>
    </row>
  </sheetData>
  <mergeCells count="29">
    <mergeCell ref="B2:BW2"/>
    <mergeCell ref="BU5:BW5"/>
    <mergeCell ref="BO5:BQ5"/>
    <mergeCell ref="AZ5:BB5"/>
    <mergeCell ref="BL5:BN5"/>
    <mergeCell ref="AW5:AY5"/>
    <mergeCell ref="BC5:BE5"/>
    <mergeCell ref="BF5:BH5"/>
    <mergeCell ref="J5:L5"/>
    <mergeCell ref="B4:B6"/>
    <mergeCell ref="C4:C6"/>
    <mergeCell ref="D4:AM4"/>
    <mergeCell ref="AE5:AG5"/>
    <mergeCell ref="AH5:AJ5"/>
    <mergeCell ref="AK5:AM5"/>
    <mergeCell ref="M5:O5"/>
    <mergeCell ref="AT5:AV5"/>
    <mergeCell ref="BI5:BK5"/>
    <mergeCell ref="D5:F5"/>
    <mergeCell ref="AN4:BW4"/>
    <mergeCell ref="AN5:AP5"/>
    <mergeCell ref="G5:I5"/>
    <mergeCell ref="P5:R5"/>
    <mergeCell ref="AQ5:AS5"/>
    <mergeCell ref="AB5:AD5"/>
    <mergeCell ref="V5:X5"/>
    <mergeCell ref="S5:U5"/>
    <mergeCell ref="Y5:AA5"/>
    <mergeCell ref="BR5:BT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scale="97" orientation="landscape" r:id="rId1"/>
  <headerFooter>
    <oddHeader>&amp;LAgencija za osiguranje u BiH&amp;CStatistika tržišta osiguranja&amp;RGodišnje izvješće</oddHeader>
    <oddFooter>&amp;CU izvješće su uključeni podatci zaključno s 31.12.2013. godine.&amp;R&amp;P</oddFooter>
  </headerFooter>
  <colBreaks count="4" manualBreakCount="4">
    <brk id="24" max="1048575" man="1"/>
    <brk id="36" max="1048575" man="1"/>
    <brk id="51" max="13" man="1"/>
    <brk id="6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2020-02-06T15:23:03Z</cp:lastPrinted>
  <dcterms:created xsi:type="dcterms:W3CDTF">2011-07-19T14:05:47Z</dcterms:created>
  <dcterms:modified xsi:type="dcterms:W3CDTF">2020-02-06T15:27:29Z</dcterms:modified>
</cp:coreProperties>
</file>