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30" yWindow="0" windowWidth="15480" windowHeight="4575"/>
  </bookViews>
  <sheets>
    <sheet name="Premije" sheetId="3" r:id="rId1"/>
    <sheet name="Tržišni udio" sheetId="4" r:id="rId2"/>
  </sheets>
  <calcPr calcId="145621"/>
</workbook>
</file>

<file path=xl/calcChain.xml><?xml version="1.0" encoding="utf-8"?>
<calcChain xmlns="http://schemas.openxmlformats.org/spreadsheetml/2006/main">
  <c r="AB7" i="3" l="1"/>
  <c r="AB8" i="3"/>
  <c r="AB9" i="3"/>
  <c r="AB10" i="3"/>
  <c r="AB11" i="3"/>
  <c r="AB12" i="3"/>
  <c r="AB6" i="3"/>
  <c r="AZ12" i="3" l="1"/>
  <c r="AZ6" i="3"/>
  <c r="AZ7" i="3"/>
  <c r="BB6" i="3"/>
  <c r="AZ8" i="3"/>
  <c r="AZ9" i="3"/>
  <c r="AZ10" i="3"/>
  <c r="AZ11" i="3"/>
  <c r="D13" i="3"/>
  <c r="E12" i="3" s="1"/>
  <c r="F13" i="3"/>
  <c r="H13" i="3"/>
  <c r="I12" i="3" s="1"/>
  <c r="J13" i="3"/>
  <c r="L13" i="3"/>
  <c r="M12" i="3" s="1"/>
  <c r="N13" i="3"/>
  <c r="P13" i="3"/>
  <c r="Q12" i="3" s="1"/>
  <c r="R13" i="3"/>
  <c r="S11" i="3" s="1"/>
  <c r="T13" i="3"/>
  <c r="U12" i="3" s="1"/>
  <c r="V13" i="3"/>
  <c r="X13" i="3"/>
  <c r="Y12" i="3" s="1"/>
  <c r="Z13" i="3"/>
  <c r="AA11" i="3" s="1"/>
  <c r="AB13" i="3"/>
  <c r="AC11" i="3" s="1"/>
  <c r="AD13" i="3"/>
  <c r="AE12" i="3" s="1"/>
  <c r="AF13" i="3"/>
  <c r="AH13" i="3"/>
  <c r="AI12" i="3" s="1"/>
  <c r="AJ13" i="3"/>
  <c r="AK11" i="3" s="1"/>
  <c r="AL13" i="3"/>
  <c r="AM12" i="3" s="1"/>
  <c r="AN13" i="3"/>
  <c r="AP13" i="3"/>
  <c r="AQ12" i="3" s="1"/>
  <c r="AR13" i="3"/>
  <c r="AS11" i="3" s="1"/>
  <c r="AT13" i="3"/>
  <c r="AU12" i="3" s="1"/>
  <c r="AV13" i="3"/>
  <c r="AX13" i="3"/>
  <c r="AY12" i="3" s="1"/>
  <c r="AZ13" i="3" l="1"/>
  <c r="BA6" i="3" s="1"/>
  <c r="AC12" i="3"/>
  <c r="BA12" i="3"/>
  <c r="BA11" i="3"/>
  <c r="BA9" i="3"/>
  <c r="BA8" i="3"/>
  <c r="BA7" i="3"/>
  <c r="BB11" i="3"/>
  <c r="BB12" i="3"/>
  <c r="BB9" i="3"/>
  <c r="BB7" i="3"/>
  <c r="AY6" i="3"/>
  <c r="AY8" i="3"/>
  <c r="AY10" i="3"/>
  <c r="AY7" i="3"/>
  <c r="AY9" i="3"/>
  <c r="AY11" i="3"/>
  <c r="AW7" i="3"/>
  <c r="AW9" i="3"/>
  <c r="AW6" i="3"/>
  <c r="AW8" i="3"/>
  <c r="AW10" i="3"/>
  <c r="AU6" i="3"/>
  <c r="AU8" i="3"/>
  <c r="AU10" i="3"/>
  <c r="AU7" i="3"/>
  <c r="AU9" i="3"/>
  <c r="AU11" i="3"/>
  <c r="AS7" i="3"/>
  <c r="AS9" i="3"/>
  <c r="AS6" i="3"/>
  <c r="AS8" i="3"/>
  <c r="AS10" i="3"/>
  <c r="AQ6" i="3"/>
  <c r="AQ8" i="3"/>
  <c r="AQ10" i="3"/>
  <c r="AQ7" i="3"/>
  <c r="AQ9" i="3"/>
  <c r="AQ11" i="3"/>
  <c r="AO7" i="3"/>
  <c r="AO9" i="3"/>
  <c r="AO6" i="3"/>
  <c r="AO8" i="3"/>
  <c r="AO10" i="3"/>
  <c r="AM6" i="3"/>
  <c r="AM8" i="3"/>
  <c r="AM10" i="3"/>
  <c r="AM7" i="3"/>
  <c r="AM9" i="3"/>
  <c r="AM11" i="3"/>
  <c r="AK7" i="3"/>
  <c r="AK9" i="3"/>
  <c r="AK6" i="3"/>
  <c r="AK8" i="3"/>
  <c r="AK10" i="3"/>
  <c r="AI6" i="3"/>
  <c r="AI8" i="3"/>
  <c r="AI10" i="3"/>
  <c r="AI7" i="3"/>
  <c r="AI9" i="3"/>
  <c r="AI11" i="3"/>
  <c r="AG7" i="3"/>
  <c r="AG9" i="3"/>
  <c r="AG6" i="3"/>
  <c r="AG8" i="3"/>
  <c r="AG10" i="3"/>
  <c r="AE6" i="3"/>
  <c r="AE8" i="3"/>
  <c r="AE10" i="3"/>
  <c r="AE7" i="3"/>
  <c r="AE9" i="3"/>
  <c r="AE11" i="3"/>
  <c r="AC7" i="3"/>
  <c r="AC9" i="3"/>
  <c r="AA7" i="3"/>
  <c r="AA9" i="3"/>
  <c r="AA6" i="3"/>
  <c r="AA8" i="3"/>
  <c r="AA10" i="3"/>
  <c r="Y6" i="3"/>
  <c r="Y8" i="3"/>
  <c r="Y10" i="3"/>
  <c r="Y7" i="3"/>
  <c r="Y9" i="3"/>
  <c r="Y11" i="3"/>
  <c r="W7" i="3"/>
  <c r="W9" i="3"/>
  <c r="W6" i="3"/>
  <c r="W8" i="3"/>
  <c r="W10" i="3"/>
  <c r="U6" i="3"/>
  <c r="U8" i="3"/>
  <c r="U10" i="3"/>
  <c r="U7" i="3"/>
  <c r="U9" i="3"/>
  <c r="U11" i="3"/>
  <c r="S7" i="3"/>
  <c r="S9" i="3"/>
  <c r="S6" i="3"/>
  <c r="S8" i="3"/>
  <c r="S10" i="3"/>
  <c r="Q6" i="3"/>
  <c r="Q8" i="3"/>
  <c r="Q10" i="3"/>
  <c r="Q7" i="3"/>
  <c r="Q9" i="3"/>
  <c r="Q11" i="3"/>
  <c r="O7" i="3"/>
  <c r="O9" i="3"/>
  <c r="O11" i="3"/>
  <c r="O6" i="3"/>
  <c r="O8" i="3"/>
  <c r="O10" i="3"/>
  <c r="M6" i="3"/>
  <c r="M8" i="3"/>
  <c r="M10" i="3"/>
  <c r="M7" i="3"/>
  <c r="M9" i="3"/>
  <c r="M11" i="3"/>
  <c r="K7" i="3"/>
  <c r="K9" i="3"/>
  <c r="K11" i="3"/>
  <c r="K6" i="3"/>
  <c r="K8" i="3"/>
  <c r="K10" i="3"/>
  <c r="I6" i="3"/>
  <c r="I8" i="3"/>
  <c r="I10" i="3"/>
  <c r="I7" i="3"/>
  <c r="I9" i="3"/>
  <c r="I11" i="3"/>
  <c r="G7" i="3"/>
  <c r="G9" i="3"/>
  <c r="G11" i="3"/>
  <c r="G6" i="3"/>
  <c r="G8" i="3"/>
  <c r="G10" i="3"/>
  <c r="E6" i="3"/>
  <c r="E8" i="3"/>
  <c r="E10" i="3"/>
  <c r="E7" i="3"/>
  <c r="E9" i="3"/>
  <c r="E11" i="3"/>
  <c r="AW12" i="3"/>
  <c r="AS12" i="3"/>
  <c r="AO12" i="3"/>
  <c r="AK12" i="3"/>
  <c r="AG12" i="3"/>
  <c r="AA12" i="3"/>
  <c r="W12" i="3"/>
  <c r="S12" i="3"/>
  <c r="O12" i="3"/>
  <c r="K12" i="3"/>
  <c r="G12" i="3"/>
  <c r="AW11" i="3"/>
  <c r="AO11" i="3"/>
  <c r="AG11" i="3"/>
  <c r="W11" i="3"/>
  <c r="AC10" i="3"/>
  <c r="AC8" i="3"/>
  <c r="AC6" i="3"/>
  <c r="AC13" i="3" s="1"/>
  <c r="BB10" i="3"/>
  <c r="BB8" i="3"/>
  <c r="BA10" i="3" l="1"/>
  <c r="BB13" i="3"/>
  <c r="BA13" i="3"/>
  <c r="AY13" i="3"/>
  <c r="AW13" i="3"/>
  <c r="AU13" i="3"/>
  <c r="AS13" i="3"/>
  <c r="AQ13" i="3"/>
  <c r="AO13" i="3"/>
  <c r="AM13" i="3"/>
  <c r="AK13" i="3"/>
  <c r="AI13" i="3"/>
  <c r="AG13" i="3"/>
  <c r="AE13" i="3"/>
  <c r="E13" i="3"/>
  <c r="I13" i="3"/>
  <c r="M13" i="3"/>
  <c r="Q13" i="3"/>
  <c r="W13" i="3"/>
  <c r="Y13" i="3"/>
  <c r="BC6" i="3"/>
  <c r="G13" i="3"/>
  <c r="K13" i="3"/>
  <c r="O13" i="3"/>
  <c r="S13" i="3"/>
  <c r="U13" i="3"/>
  <c r="AA13" i="3"/>
  <c r="BC10" i="3" l="1"/>
  <c r="BC11" i="3"/>
  <c r="BC13" i="3"/>
  <c r="BC12" i="3"/>
  <c r="BC7" i="3"/>
  <c r="BC9" i="3"/>
  <c r="BC8" i="3"/>
  <c r="F34" i="4"/>
  <c r="G33" i="4" s="1"/>
  <c r="C34" i="4"/>
  <c r="I33" i="4"/>
  <c r="D33" i="4"/>
  <c r="I32" i="4"/>
  <c r="D32" i="4"/>
  <c r="I31" i="4"/>
  <c r="D31" i="4"/>
  <c r="I30" i="4"/>
  <c r="D30" i="4"/>
  <c r="I29" i="4"/>
  <c r="D29" i="4"/>
  <c r="I28" i="4"/>
  <c r="D28" i="4"/>
  <c r="I27" i="4"/>
  <c r="D27" i="4"/>
  <c r="I26" i="4"/>
  <c r="D26" i="4"/>
  <c r="I25" i="4"/>
  <c r="D25" i="4"/>
  <c r="I24" i="4"/>
  <c r="D24" i="4"/>
  <c r="I23" i="4"/>
  <c r="D23" i="4"/>
  <c r="D34" i="4" s="1"/>
  <c r="F21" i="4"/>
  <c r="C21" i="4"/>
  <c r="C35" i="4" s="1"/>
  <c r="I20" i="4"/>
  <c r="I19" i="4"/>
  <c r="I18" i="4"/>
  <c r="D18" i="4"/>
  <c r="I17" i="4"/>
  <c r="D17" i="4"/>
  <c r="I16" i="4"/>
  <c r="D16" i="4"/>
  <c r="I15" i="4"/>
  <c r="D15" i="4"/>
  <c r="I14" i="4"/>
  <c r="D14" i="4"/>
  <c r="I13" i="4"/>
  <c r="D13" i="4"/>
  <c r="I12" i="4"/>
  <c r="D12" i="4"/>
  <c r="I11" i="4"/>
  <c r="D11" i="4"/>
  <c r="I10" i="4"/>
  <c r="D10" i="4"/>
  <c r="I9" i="4"/>
  <c r="D9" i="4"/>
  <c r="I8" i="4"/>
  <c r="D8" i="4"/>
  <c r="I7" i="4"/>
  <c r="D7" i="4"/>
  <c r="D19" i="4" l="1"/>
  <c r="G25" i="4"/>
  <c r="G29" i="4"/>
  <c r="F35" i="4"/>
  <c r="I35" i="4" s="1"/>
  <c r="G23" i="4"/>
  <c r="G27" i="4"/>
  <c r="G31" i="4"/>
  <c r="G24" i="4"/>
  <c r="G26" i="4"/>
  <c r="G28" i="4"/>
  <c r="G30" i="4"/>
  <c r="G32" i="4"/>
  <c r="G8" i="4"/>
  <c r="G12" i="4"/>
  <c r="G17" i="4"/>
  <c r="G10" i="4"/>
  <c r="G14" i="4"/>
  <c r="G7" i="4"/>
  <c r="G9" i="4"/>
  <c r="G11" i="4"/>
  <c r="G13" i="4"/>
  <c r="G15" i="4"/>
  <c r="G16" i="4"/>
  <c r="G18" i="4"/>
  <c r="G20" i="4"/>
  <c r="D20" i="4"/>
  <c r="D21" i="4" s="1"/>
  <c r="H32" i="4"/>
  <c r="H30" i="4"/>
  <c r="H28" i="4"/>
  <c r="H26" i="4"/>
  <c r="H24" i="4"/>
  <c r="H19" i="4"/>
  <c r="H17" i="4"/>
  <c r="H15" i="4"/>
  <c r="H13" i="4"/>
  <c r="H11" i="4"/>
  <c r="H9" i="4"/>
  <c r="H7" i="4"/>
  <c r="H33" i="4"/>
  <c r="H31" i="4"/>
  <c r="H29" i="4"/>
  <c r="H27" i="4"/>
  <c r="H25" i="4"/>
  <c r="H23" i="4"/>
  <c r="H20" i="4"/>
  <c r="H18" i="4"/>
  <c r="H16" i="4"/>
  <c r="H14" i="4"/>
  <c r="H12" i="4"/>
  <c r="H10" i="4"/>
  <c r="H8" i="4"/>
  <c r="E34" i="4"/>
  <c r="E32" i="4"/>
  <c r="E30" i="4"/>
  <c r="E28" i="4"/>
  <c r="E26" i="4"/>
  <c r="E24" i="4"/>
  <c r="E19" i="4"/>
  <c r="E17" i="4"/>
  <c r="E15" i="4"/>
  <c r="E13" i="4"/>
  <c r="E11" i="4"/>
  <c r="E9" i="4"/>
  <c r="E7" i="4"/>
  <c r="E33" i="4"/>
  <c r="E31" i="4"/>
  <c r="E29" i="4"/>
  <c r="E27" i="4"/>
  <c r="E25" i="4"/>
  <c r="E23" i="4"/>
  <c r="E20" i="4"/>
  <c r="E18" i="4"/>
  <c r="E16" i="4"/>
  <c r="E14" i="4"/>
  <c r="E12" i="4"/>
  <c r="E10" i="4"/>
  <c r="E8" i="4"/>
  <c r="H34" i="4"/>
  <c r="G19" i="4"/>
  <c r="G21" i="4" s="1"/>
  <c r="E21" i="4"/>
  <c r="E35" i="4" s="1"/>
  <c r="I21" i="4"/>
  <c r="I34" i="4"/>
  <c r="H21" i="4"/>
  <c r="G34" i="4" l="1"/>
  <c r="H35" i="4"/>
</calcChain>
</file>

<file path=xl/sharedStrings.xml><?xml version="1.0" encoding="utf-8"?>
<sst xmlns="http://schemas.openxmlformats.org/spreadsheetml/2006/main" count="139" uniqueCount="86">
  <si>
    <t>Ukupno premije</t>
  </si>
  <si>
    <t xml:space="preserve">Udio u ukupnoj premiji društava iz pojedinačnog entiteta (%) </t>
  </si>
  <si>
    <t>Udio u ukupnoj premiji svih društava (%)</t>
  </si>
  <si>
    <t>Društva sa sjedištem u FBiH</t>
  </si>
  <si>
    <t>Ukupno (za društva sa sjedištem u FBiH)</t>
  </si>
  <si>
    <t>Ukupno (za društva sa sjedištem u RS)</t>
  </si>
  <si>
    <t>UKUPNO (za sva društva)</t>
  </si>
  <si>
    <t>ASA osiguranje d.d.</t>
  </si>
  <si>
    <t>Camelija osiguranje d.d.</t>
  </si>
  <si>
    <t>Croatia osiguranje d.d.</t>
  </si>
  <si>
    <t>Euroherc osiguranje d.d.</t>
  </si>
  <si>
    <t>Grawe osiguranje d.d.</t>
  </si>
  <si>
    <t>Merkur BH osiguranje d.d.</t>
  </si>
  <si>
    <t>Uniqa osiguranje d.d.</t>
  </si>
  <si>
    <t>VGT osiguranje d.d.</t>
  </si>
  <si>
    <t>Zovko osiguranje d.d.</t>
  </si>
  <si>
    <t>Bobar osiguranje a.d.</t>
  </si>
  <si>
    <t>Drina osiguranje a.d.</t>
  </si>
  <si>
    <t>Dunav osiguranje a.d.</t>
  </si>
  <si>
    <t>Grawe osiguranje a.d.</t>
  </si>
  <si>
    <t>Jahorina osiguranje a.d.</t>
  </si>
  <si>
    <t>Krajina osiguranje a.d.</t>
  </si>
  <si>
    <t>Mikrofin osiguranje a.d.</t>
  </si>
  <si>
    <t>Nešković osiguranje a.d.</t>
  </si>
  <si>
    <t>Triglav osiguranje a.d.</t>
  </si>
  <si>
    <t>Triglav osiguranje d.d.</t>
  </si>
  <si>
    <t>Osiguranje Aura a.d.</t>
  </si>
  <si>
    <t>Brčko-gas osiguranje d.d.</t>
  </si>
  <si>
    <t>Bosna-Sunce osiguranje d.d.</t>
  </si>
  <si>
    <t>2012.</t>
  </si>
  <si>
    <t>Br.</t>
  </si>
  <si>
    <t>ASA OSIGURANJE d.d.</t>
  </si>
  <si>
    <t>BOSNA - SUNCE OSIGURANJE d.d.</t>
  </si>
  <si>
    <t>D.D. ZA OSIGURANJE CAMELIJA</t>
  </si>
  <si>
    <t>CROATIA OSIGURANJE d.d.</t>
  </si>
  <si>
    <t>EUROHERC OSIGURANJE d.d.</t>
  </si>
  <si>
    <t>GRAWE OSIGURANJE d.d. SA</t>
  </si>
  <si>
    <t>MERKUR OSIGURANJE d.d.</t>
  </si>
  <si>
    <t>SARAJEVO OSIGURANJE d.d.</t>
  </si>
  <si>
    <t>TRIGLAV  OSIGURANJE d.d.</t>
  </si>
  <si>
    <t>UNIQA OSIGURANJE d.d.</t>
  </si>
  <si>
    <t>D.D. ZA OSIGURANJE VGT VISOKO</t>
  </si>
  <si>
    <t>ZOVKO OSIGURANJE d.d.</t>
  </si>
  <si>
    <t>Ukupno (za društva sa sjedištem u FBiH):</t>
  </si>
  <si>
    <t>BOBAR OSIGURANJE a.d.</t>
  </si>
  <si>
    <t>D.D. BRČKO GAS OSIGURANJE</t>
  </si>
  <si>
    <t>DRINA OSIGURANJE a.d.</t>
  </si>
  <si>
    <t xml:space="preserve"> DUNAV OSIGURANJE a.d.</t>
  </si>
  <si>
    <t>GRAWE OSIGURANJE a.d. BL</t>
  </si>
  <si>
    <t>JAHORINA OSIGURANJE a.d.</t>
  </si>
  <si>
    <t>KRAJINA OSIGURANJE a.d.</t>
  </si>
  <si>
    <t>MIKROFIN OSIGURANJE a.d.</t>
  </si>
  <si>
    <t>NEŠKOVIĆ OSIGURANJE a.d.</t>
  </si>
  <si>
    <t>OSIGURANJE AURA a.d.</t>
  </si>
  <si>
    <t>TRIGLAV OSIGURANJE a.d.</t>
  </si>
  <si>
    <t>Ukupno (za društva sa sjedištem u RS):</t>
  </si>
  <si>
    <t>UKUPNO za sva društva</t>
  </si>
  <si>
    <t>Iznos premije u KM</t>
  </si>
  <si>
    <t>Udio (%)</t>
  </si>
  <si>
    <t>1.</t>
  </si>
  <si>
    <t>Osiguranje osoba</t>
  </si>
  <si>
    <t>2.</t>
  </si>
  <si>
    <t>Osiguranje kasko</t>
  </si>
  <si>
    <t>3.</t>
  </si>
  <si>
    <t>Osiguranje kargo</t>
  </si>
  <si>
    <t>4.</t>
  </si>
  <si>
    <t>Osiguranje imovine</t>
  </si>
  <si>
    <t>5.</t>
  </si>
  <si>
    <t>Osiguranje odgovornosti</t>
  </si>
  <si>
    <t>6.</t>
  </si>
  <si>
    <t>7.</t>
  </si>
  <si>
    <t xml:space="preserve">Životno osiguranje </t>
  </si>
  <si>
    <t>UKUPNO:</t>
  </si>
  <si>
    <t>Sarajevo-osiguranje d.d.</t>
  </si>
  <si>
    <t>Lido osiguranje d.d.</t>
  </si>
  <si>
    <t>LOK osiguranje d.d.</t>
  </si>
  <si>
    <t>Društva sa sjedištem u RS</t>
  </si>
  <si>
    <t>2013.*</t>
  </si>
  <si>
    <t>Iznos premije u KM*</t>
  </si>
  <si>
    <t>Skupine osiguranja</t>
  </si>
  <si>
    <t>Financijsko osiguranje</t>
  </si>
  <si>
    <t>Bruto premije na dan 31.12.2013 - Po osiguravajućim društvima (neživot i život)</t>
  </si>
  <si>
    <t>Osiguravajuća društva</t>
  </si>
  <si>
    <t>Promjena u ukupnoj premiji (%)</t>
  </si>
  <si>
    <t>Bruto premije (u KM) i odgovarajući udio društava po godini</t>
  </si>
  <si>
    <t>*Osiguranje Garant d.d. Brčko utemeljeno je koncem 2013. godine i nije imalo prihode od premije.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</si>
</sst>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i/>
      <sz val="11"/>
      <color indexed="8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i/>
      <sz val="11"/>
      <color indexed="8"/>
      <name val="Calibri"/>
      <family val="2"/>
      <charset val="204"/>
    </font>
    <font>
      <b/>
      <i/>
      <sz val="11"/>
      <color indexed="8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38"/>
    </font>
    <font>
      <sz val="10"/>
      <name val="Bookman Old Style"/>
      <family val="1"/>
    </font>
    <font>
      <sz val="10"/>
      <name val="Triglav"/>
      <charset val="238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7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3" fillId="0" borderId="0"/>
    <xf numFmtId="0" fontId="19" fillId="0" borderId="0" applyFill="0">
      <alignment horizontal="center" vertical="center" wrapText="1"/>
    </xf>
    <xf numFmtId="0" fontId="20" fillId="0" borderId="0"/>
    <xf numFmtId="0" fontId="24" fillId="0" borderId="0"/>
    <xf numFmtId="0" fontId="24" fillId="0" borderId="0"/>
    <xf numFmtId="0" fontId="24" fillId="0" borderId="0"/>
    <xf numFmtId="0" fontId="26" fillId="0" borderId="0"/>
  </cellStyleXfs>
  <cellXfs count="111">
    <xf numFmtId="0" fontId="0" fillId="0" borderId="0" xfId="0"/>
    <xf numFmtId="0" fontId="5" fillId="0" borderId="0" xfId="2" applyFont="1"/>
    <xf numFmtId="0" fontId="8" fillId="0" borderId="0" xfId="2" applyFont="1"/>
    <xf numFmtId="0" fontId="5" fillId="0" borderId="0" xfId="2" applyFont="1" applyBorder="1"/>
    <xf numFmtId="0" fontId="7" fillId="0" borderId="0" xfId="2" applyFont="1"/>
    <xf numFmtId="0" fontId="11" fillId="0" borderId="0" xfId="2" applyFont="1"/>
    <xf numFmtId="0" fontId="5" fillId="0" borderId="13" xfId="2" applyFont="1" applyBorder="1"/>
    <xf numFmtId="0" fontId="9" fillId="3" borderId="1" xfId="2" applyFont="1" applyFill="1" applyBorder="1" applyAlignment="1">
      <alignment horizontal="center" vertical="center" wrapText="1"/>
    </xf>
    <xf numFmtId="0" fontId="5" fillId="0" borderId="8" xfId="2" applyFont="1" applyBorder="1" applyAlignment="1">
      <alignment horizontal="justify" vertical="center" wrapText="1"/>
    </xf>
    <xf numFmtId="10" fontId="7" fillId="0" borderId="9" xfId="2" applyNumberFormat="1" applyFont="1" applyBorder="1" applyAlignment="1">
      <alignment horizontal="right" vertical="center"/>
    </xf>
    <xf numFmtId="0" fontId="12" fillId="3" borderId="8" xfId="2" applyFont="1" applyFill="1" applyBorder="1" applyAlignment="1">
      <alignment horizontal="right" vertical="center" wrapText="1"/>
    </xf>
    <xf numFmtId="3" fontId="7" fillId="3" borderId="1" xfId="2" applyNumberFormat="1" applyFont="1" applyFill="1" applyBorder="1" applyAlignment="1">
      <alignment horizontal="right" vertical="center"/>
    </xf>
    <xf numFmtId="10" fontId="7" fillId="3" borderId="1" xfId="2" applyNumberFormat="1" applyFont="1" applyFill="1" applyBorder="1" applyAlignment="1">
      <alignment horizontal="right" vertical="center"/>
    </xf>
    <xf numFmtId="10" fontId="7" fillId="3" borderId="9" xfId="2" applyNumberFormat="1" applyFont="1" applyFill="1" applyBorder="1" applyAlignment="1">
      <alignment horizontal="right" vertical="center"/>
    </xf>
    <xf numFmtId="0" fontId="5" fillId="0" borderId="8" xfId="2" applyFont="1" applyBorder="1" applyAlignment="1">
      <alignment horizontal="justify" vertical="center"/>
    </xf>
    <xf numFmtId="3" fontId="9" fillId="2" borderId="10" xfId="2" applyNumberFormat="1" applyFont="1" applyFill="1" applyBorder="1" applyAlignment="1">
      <alignment horizontal="right" vertical="center" wrapText="1"/>
    </xf>
    <xf numFmtId="10" fontId="13" fillId="2" borderId="11" xfId="2" applyNumberFormat="1" applyFont="1" applyFill="1" applyBorder="1" applyAlignment="1">
      <alignment horizontal="right" vertical="center" wrapText="1"/>
    </xf>
    <xf numFmtId="0" fontId="9" fillId="2" borderId="12" xfId="2" applyFont="1" applyFill="1" applyBorder="1" applyAlignment="1">
      <alignment horizontal="right" vertical="center" wrapText="1"/>
    </xf>
    <xf numFmtId="0" fontId="14" fillId="0" borderId="0" xfId="0" applyFont="1" applyAlignment="1">
      <alignment wrapText="1"/>
    </xf>
    <xf numFmtId="0" fontId="1" fillId="0" borderId="8" xfId="2" applyFont="1" applyBorder="1" applyAlignment="1">
      <alignment horizontal="justify" vertical="center" wrapText="1"/>
    </xf>
    <xf numFmtId="4" fontId="15" fillId="0" borderId="0" xfId="0" applyNumberFormat="1" applyFont="1" applyBorder="1"/>
    <xf numFmtId="3" fontId="1" fillId="0" borderId="1" xfId="2" applyNumberFormat="1" applyFont="1" applyBorder="1" applyAlignment="1">
      <alignment horizontal="right" vertical="center"/>
    </xf>
    <xf numFmtId="0" fontId="1" fillId="0" borderId="0" xfId="0" applyFont="1"/>
    <xf numFmtId="0" fontId="18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1" xfId="3" applyFont="1" applyFill="1" applyBorder="1" applyAlignment="1" applyProtection="1">
      <alignment vertical="center" wrapText="1"/>
    </xf>
    <xf numFmtId="10" fontId="18" fillId="0" borderId="1" xfId="0" applyNumberFormat="1" applyFont="1" applyFill="1" applyBorder="1" applyAlignment="1" applyProtection="1">
      <alignment horizontal="right" vertical="center" wrapText="1"/>
    </xf>
    <xf numFmtId="3" fontId="4" fillId="4" borderId="1" xfId="0" applyNumberFormat="1" applyFont="1" applyFill="1" applyBorder="1" applyAlignment="1" applyProtection="1">
      <alignment horizontal="right" vertical="center" wrapText="1"/>
    </xf>
    <xf numFmtId="10" fontId="17" fillId="4" borderId="1" xfId="0" applyNumberFormat="1" applyFont="1" applyFill="1" applyBorder="1" applyAlignment="1" applyProtection="1">
      <alignment horizontal="right" vertical="center" wrapText="1"/>
    </xf>
    <xf numFmtId="3" fontId="17" fillId="3" borderId="1" xfId="0" applyNumberFormat="1" applyFont="1" applyFill="1" applyBorder="1" applyAlignment="1" applyProtection="1">
      <alignment horizontal="right" vertical="center" wrapText="1"/>
    </xf>
    <xf numFmtId="10" fontId="17" fillId="3" borderId="1" xfId="0" applyNumberFormat="1" applyFont="1" applyFill="1" applyBorder="1" applyAlignment="1" applyProtection="1">
      <alignment horizontal="right" vertical="center" wrapText="1"/>
    </xf>
    <xf numFmtId="10" fontId="17" fillId="3" borderId="9" xfId="0" applyNumberFormat="1" applyFont="1" applyFill="1" applyBorder="1" applyAlignment="1" applyProtection="1">
      <alignment horizontal="right" vertical="center" wrapText="1"/>
    </xf>
    <xf numFmtId="0" fontId="18" fillId="0" borderId="1" xfId="3" applyFont="1" applyFill="1" applyBorder="1" applyAlignment="1" applyProtection="1">
      <alignment vertical="center"/>
    </xf>
    <xf numFmtId="0" fontId="18" fillId="0" borderId="0" xfId="3" applyFont="1" applyFill="1" applyBorder="1" applyAlignment="1" applyProtection="1">
      <alignment vertical="center" wrapText="1"/>
    </xf>
    <xf numFmtId="3" fontId="21" fillId="0" borderId="0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Border="1"/>
    <xf numFmtId="10" fontId="18" fillId="0" borderId="0" xfId="0" applyNumberFormat="1" applyFont="1" applyFill="1" applyBorder="1" applyAlignment="1" applyProtection="1">
      <alignment horizontal="right" vertical="center" wrapText="1"/>
    </xf>
    <xf numFmtId="3" fontId="1" fillId="0" borderId="0" xfId="0" applyNumberFormat="1" applyFont="1" applyBorder="1"/>
    <xf numFmtId="3" fontId="1" fillId="0" borderId="0" xfId="0" applyNumberFormat="1" applyFont="1"/>
    <xf numFmtId="0" fontId="14" fillId="0" borderId="0" xfId="0" applyFont="1"/>
    <xf numFmtId="0" fontId="10" fillId="0" borderId="0" xfId="2" applyFont="1"/>
    <xf numFmtId="3" fontId="22" fillId="0" borderId="0" xfId="0" applyNumberFormat="1" applyFont="1" applyBorder="1"/>
    <xf numFmtId="0" fontId="14" fillId="0" borderId="0" xfId="2" applyFont="1" applyAlignment="1">
      <alignment horizontal="left"/>
    </xf>
    <xf numFmtId="10" fontId="1" fillId="0" borderId="1" xfId="2" applyNumberFormat="1" applyFont="1" applyBorder="1"/>
    <xf numFmtId="9" fontId="7" fillId="3" borderId="1" xfId="2" applyNumberFormat="1" applyFont="1" applyFill="1" applyBorder="1" applyAlignment="1">
      <alignment horizontal="right" vertical="center"/>
    </xf>
    <xf numFmtId="10" fontId="1" fillId="0" borderId="1" xfId="2" applyNumberFormat="1" applyFont="1" applyBorder="1" applyAlignment="1">
      <alignment horizontal="right" vertical="center"/>
    </xf>
    <xf numFmtId="9" fontId="9" fillId="2" borderId="10" xfId="2" applyNumberFormat="1" applyFont="1" applyFill="1" applyBorder="1" applyAlignment="1">
      <alignment horizontal="right" vertical="center" wrapText="1"/>
    </xf>
    <xf numFmtId="3" fontId="28" fillId="0" borderId="0" xfId="0" applyNumberFormat="1" applyFont="1"/>
    <xf numFmtId="3" fontId="29" fillId="0" borderId="0" xfId="0" applyNumberFormat="1" applyFont="1"/>
    <xf numFmtId="3" fontId="30" fillId="0" borderId="0" xfId="0" applyNumberFormat="1" applyFont="1" applyFill="1" applyBorder="1" applyAlignment="1" applyProtection="1">
      <alignment horizontal="right" vertical="center" wrapText="1"/>
    </xf>
    <xf numFmtId="3" fontId="27" fillId="0" borderId="0" xfId="0" applyNumberFormat="1" applyFont="1"/>
    <xf numFmtId="3" fontId="31" fillId="0" borderId="0" xfId="0" applyNumberFormat="1" applyFont="1" applyFill="1" applyBorder="1" applyAlignment="1" applyProtection="1">
      <alignment horizontal="right" vertical="center" wrapText="1"/>
    </xf>
    <xf numFmtId="3" fontId="31" fillId="0" borderId="0" xfId="3" applyNumberFormat="1" applyFont="1" applyFill="1" applyBorder="1" applyAlignment="1" applyProtection="1">
      <alignment vertical="center" wrapText="1"/>
    </xf>
    <xf numFmtId="0" fontId="27" fillId="0" borderId="0" xfId="0" applyFont="1"/>
    <xf numFmtId="3" fontId="1" fillId="0" borderId="1" xfId="0" applyNumberFormat="1" applyFont="1" applyFill="1" applyBorder="1" applyAlignment="1" applyProtection="1">
      <alignment horizontal="right" vertical="center" wrapText="1"/>
    </xf>
    <xf numFmtId="3" fontId="1" fillId="3" borderId="10" xfId="0" applyNumberFormat="1" applyFont="1" applyFill="1" applyBorder="1" applyAlignment="1" applyProtection="1">
      <alignment horizontal="right" vertical="center" wrapText="1"/>
    </xf>
    <xf numFmtId="3" fontId="23" fillId="3" borderId="10" xfId="0" applyNumberFormat="1" applyFont="1" applyFill="1" applyBorder="1" applyAlignment="1" applyProtection="1">
      <alignment horizontal="right" vertical="center" wrapText="1"/>
    </xf>
    <xf numFmtId="3" fontId="32" fillId="3" borderId="1" xfId="2" applyNumberFormat="1" applyFont="1" applyFill="1" applyBorder="1" applyAlignment="1">
      <alignment horizontal="right" vertical="center"/>
    </xf>
    <xf numFmtId="3" fontId="23" fillId="2" borderId="10" xfId="2" applyNumberFormat="1" applyFont="1" applyFill="1" applyBorder="1" applyAlignment="1">
      <alignment horizontal="right" vertical="center" wrapText="1"/>
    </xf>
    <xf numFmtId="3" fontId="25" fillId="0" borderId="0" xfId="6" applyNumberFormat="1" applyFont="1" applyFill="1" applyBorder="1" applyAlignment="1">
      <alignment horizontal="right" wrapText="1"/>
    </xf>
    <xf numFmtId="3" fontId="25" fillId="0" borderId="0" xfId="5" applyNumberFormat="1" applyFont="1" applyFill="1" applyBorder="1" applyAlignment="1">
      <alignment horizontal="right"/>
    </xf>
    <xf numFmtId="3" fontId="28" fillId="0" borderId="0" xfId="0" applyNumberFormat="1" applyFont="1" applyBorder="1"/>
    <xf numFmtId="3" fontId="25" fillId="0" borderId="0" xfId="8" applyNumberFormat="1" applyFont="1" applyFill="1" applyBorder="1" applyAlignment="1" applyProtection="1">
      <alignment horizontal="right"/>
    </xf>
    <xf numFmtId="3" fontId="25" fillId="0" borderId="0" xfId="7" applyNumberFormat="1" applyFont="1" applyFill="1" applyBorder="1" applyAlignment="1">
      <alignment horizontal="right"/>
    </xf>
    <xf numFmtId="3" fontId="29" fillId="0" borderId="0" xfId="0" applyNumberFormat="1" applyFont="1" applyBorder="1"/>
    <xf numFmtId="3" fontId="27" fillId="0" borderId="0" xfId="0" applyNumberFormat="1" applyFont="1" applyBorder="1"/>
    <xf numFmtId="0" fontId="28" fillId="0" borderId="0" xfId="0" applyFont="1" applyBorder="1"/>
    <xf numFmtId="0" fontId="25" fillId="0" borderId="0" xfId="5" applyFont="1" applyFill="1" applyBorder="1" applyAlignment="1"/>
    <xf numFmtId="0" fontId="1" fillId="0" borderId="0" xfId="0" applyFont="1" applyFill="1" applyBorder="1"/>
    <xf numFmtId="0" fontId="1" fillId="0" borderId="0" xfId="0" applyFont="1" applyFill="1"/>
    <xf numFmtId="3" fontId="1" fillId="0" borderId="1" xfId="0" applyNumberFormat="1" applyFont="1" applyBorder="1"/>
    <xf numFmtId="0" fontId="1" fillId="0" borderId="1" xfId="0" applyFont="1" applyFill="1" applyBorder="1" applyAlignment="1" applyProtection="1">
      <alignment horizontal="right" vertical="center" wrapText="1"/>
    </xf>
    <xf numFmtId="1" fontId="1" fillId="0" borderId="1" xfId="0" applyNumberFormat="1" applyFont="1" applyBorder="1"/>
    <xf numFmtId="0" fontId="1" fillId="0" borderId="1" xfId="0" applyFont="1" applyBorder="1"/>
    <xf numFmtId="3" fontId="33" fillId="2" borderId="10" xfId="0" applyNumberFormat="1" applyFont="1" applyFill="1" applyBorder="1" applyAlignment="1" applyProtection="1">
      <alignment horizontal="right" vertical="center" wrapText="1"/>
    </xf>
    <xf numFmtId="0" fontId="25" fillId="0" borderId="0" xfId="5" quotePrefix="1" applyFont="1" applyFill="1" applyBorder="1" applyAlignment="1">
      <alignment vertical="center" wrapText="1"/>
    </xf>
    <xf numFmtId="0" fontId="25" fillId="0" borderId="0" xfId="5" applyFont="1" applyFill="1" applyBorder="1" applyAlignment="1">
      <alignment vertical="center" wrapText="1"/>
    </xf>
    <xf numFmtId="0" fontId="4" fillId="3" borderId="12" xfId="4" applyFont="1" applyFill="1" applyBorder="1" applyAlignment="1">
      <alignment horizontal="right" vertical="center"/>
    </xf>
    <xf numFmtId="0" fontId="4" fillId="3" borderId="10" xfId="4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3" fontId="17" fillId="2" borderId="6" xfId="0" applyNumberFormat="1" applyFont="1" applyFill="1" applyBorder="1" applyAlignment="1">
      <alignment horizontal="center" vertical="center" wrapText="1"/>
    </xf>
    <xf numFmtId="0" fontId="4" fillId="2" borderId="6" xfId="0" quotePrefix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17" fillId="2" borderId="7" xfId="0" applyNumberFormat="1" applyFont="1" applyFill="1" applyBorder="1" applyAlignment="1">
      <alignment horizontal="center" vertical="center" wrapText="1"/>
    </xf>
    <xf numFmtId="0" fontId="9" fillId="0" borderId="8" xfId="2" applyFont="1" applyBorder="1" applyAlignment="1">
      <alignment horizontal="left" vertical="center" wrapText="1"/>
    </xf>
    <xf numFmtId="0" fontId="9" fillId="0" borderId="1" xfId="2" applyFont="1" applyBorder="1" applyAlignment="1">
      <alignment horizontal="left" vertical="center" wrapText="1"/>
    </xf>
    <xf numFmtId="0" fontId="9" fillId="0" borderId="9" xfId="2" applyFont="1" applyBorder="1" applyAlignment="1">
      <alignment horizontal="left" vertical="center" wrapText="1"/>
    </xf>
    <xf numFmtId="0" fontId="6" fillId="0" borderId="2" xfId="2" applyFont="1" applyBorder="1" applyAlignment="1">
      <alignment horizontal="center"/>
    </xf>
    <xf numFmtId="0" fontId="6" fillId="0" borderId="4" xfId="2" applyFont="1" applyBorder="1" applyAlignment="1">
      <alignment horizontal="center"/>
    </xf>
    <xf numFmtId="0" fontId="6" fillId="0" borderId="3" xfId="2" applyFont="1" applyBorder="1" applyAlignment="1">
      <alignment horizontal="center"/>
    </xf>
    <xf numFmtId="0" fontId="9" fillId="2" borderId="5" xfId="2" applyFont="1" applyFill="1" applyBorder="1" applyAlignment="1">
      <alignment horizontal="center" vertical="center" wrapText="1"/>
    </xf>
    <xf numFmtId="0" fontId="9" fillId="2" borderId="8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9" fillId="2" borderId="7" xfId="2" applyFont="1" applyFill="1" applyBorder="1" applyAlignment="1">
      <alignment horizontal="center" vertical="center" wrapText="1"/>
    </xf>
    <xf numFmtId="0" fontId="9" fillId="2" borderId="9" xfId="2" applyFont="1" applyFill="1" applyBorder="1" applyAlignment="1">
      <alignment horizontal="center" vertical="center" wrapText="1"/>
    </xf>
    <xf numFmtId="0" fontId="23" fillId="0" borderId="8" xfId="2" applyFont="1" applyBorder="1" applyAlignment="1">
      <alignment horizontal="left" vertical="center" wrapText="1"/>
    </xf>
    <xf numFmtId="0" fontId="23" fillId="0" borderId="1" xfId="2" applyFont="1" applyBorder="1" applyAlignment="1">
      <alignment horizontal="left" vertical="center" wrapText="1"/>
    </xf>
    <xf numFmtId="0" fontId="23" fillId="0" borderId="9" xfId="2" applyFont="1" applyBorder="1" applyAlignment="1">
      <alignment horizontal="left" vertical="center" wrapText="1"/>
    </xf>
    <xf numFmtId="9" fontId="18" fillId="3" borderId="10" xfId="0" applyNumberFormat="1" applyFont="1" applyFill="1" applyBorder="1" applyAlignment="1" applyProtection="1">
      <alignment horizontal="right" vertical="center" wrapText="1"/>
    </xf>
    <xf numFmtId="9" fontId="17" fillId="3" borderId="10" xfId="0" applyNumberFormat="1" applyFont="1" applyFill="1" applyBorder="1" applyAlignment="1" applyProtection="1">
      <alignment horizontal="right" vertical="center" wrapText="1"/>
    </xf>
    <xf numFmtId="9" fontId="17" fillId="2" borderId="10" xfId="0" applyNumberFormat="1" applyFont="1" applyFill="1" applyBorder="1" applyAlignment="1" applyProtection="1">
      <alignment horizontal="right" vertical="center" wrapText="1"/>
    </xf>
    <xf numFmtId="9" fontId="17" fillId="2" borderId="11" xfId="0" applyNumberFormat="1" applyFont="1" applyFill="1" applyBorder="1" applyAlignment="1" applyProtection="1">
      <alignment horizontal="right" vertical="center" wrapText="1"/>
    </xf>
  </cellXfs>
  <cellStyles count="9">
    <cellStyle name="Normal" xfId="0" builtinId="0"/>
    <cellStyle name="Normal 4" xfId="1"/>
    <cellStyle name="Normal_Book1" xfId="4"/>
    <cellStyle name="Normal_Obrasci 2 2" xfId="6"/>
    <cellStyle name="Normal_Pokazatelji poslovanja drustava u FBiH i RS" xfId="2"/>
    <cellStyle name="Normal_SA Podaci za PŠ  2007" xfId="8"/>
    <cellStyle name="Normal_Spravki_NonLIfe1999" xfId="3"/>
    <cellStyle name="Obično 2" xfId="5"/>
    <cellStyle name="Obično_List1" xfId="7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C63"/>
  <sheetViews>
    <sheetView showGridLines="0" tabSelected="1" zoomScaleNormal="100" zoomScaleSheetLayoutView="100" workbookViewId="0">
      <selection activeCell="B2" sqref="B2:BC2"/>
    </sheetView>
  </sheetViews>
  <sheetFormatPr defaultRowHeight="15"/>
  <cols>
    <col min="1" max="1" width="2.85546875" style="22" customWidth="1"/>
    <col min="2" max="2" width="5.140625" style="22" customWidth="1"/>
    <col min="3" max="3" width="23.7109375" style="22" customWidth="1"/>
    <col min="4" max="4" width="13.28515625" style="22" bestFit="1" customWidth="1"/>
    <col min="5" max="5" width="9.42578125" style="22" bestFit="1" customWidth="1"/>
    <col min="6" max="6" width="13.28515625" style="22" bestFit="1" customWidth="1"/>
    <col min="7" max="7" width="10.140625" style="22" bestFit="1" customWidth="1"/>
    <col min="8" max="8" width="13.28515625" style="22" customWidth="1"/>
    <col min="9" max="9" width="9.42578125" style="22" bestFit="1" customWidth="1"/>
    <col min="10" max="10" width="12.85546875" style="22" customWidth="1"/>
    <col min="11" max="11" width="9.85546875" style="22" bestFit="1" customWidth="1"/>
    <col min="12" max="12" width="12.85546875" style="22" customWidth="1"/>
    <col min="13" max="13" width="10.140625" style="22" bestFit="1" customWidth="1"/>
    <col min="14" max="14" width="12.85546875" style="22" customWidth="1"/>
    <col min="15" max="15" width="9.42578125" style="22" bestFit="1" customWidth="1"/>
    <col min="16" max="16" width="12.85546875" style="22" customWidth="1"/>
    <col min="17" max="17" width="8.140625" style="22" bestFit="1" customWidth="1"/>
    <col min="18" max="18" width="13.140625" style="22" bestFit="1" customWidth="1"/>
    <col min="19" max="19" width="8.140625" style="22" bestFit="1" customWidth="1"/>
    <col min="20" max="20" width="12.85546875" style="22" bestFit="1" customWidth="1"/>
    <col min="21" max="21" width="9" style="22" bestFit="1" customWidth="1"/>
    <col min="22" max="22" width="12.85546875" style="22" customWidth="1"/>
    <col min="23" max="23" width="8.140625" style="22" bestFit="1" customWidth="1"/>
    <col min="24" max="24" width="12.85546875" style="22" customWidth="1"/>
    <col min="25" max="25" width="8.140625" style="22" bestFit="1" customWidth="1"/>
    <col min="26" max="26" width="12.85546875" style="22" customWidth="1"/>
    <col min="27" max="27" width="8.140625" style="22" bestFit="1" customWidth="1"/>
    <col min="28" max="28" width="13.42578125" style="22" bestFit="1" customWidth="1"/>
    <col min="29" max="29" width="8.7109375" style="22" bestFit="1" customWidth="1"/>
    <col min="30" max="30" width="12.85546875" style="22" customWidth="1"/>
    <col min="31" max="31" width="8.140625" style="22" bestFit="1" customWidth="1"/>
    <col min="32" max="32" width="12.85546875" style="22" customWidth="1"/>
    <col min="33" max="33" width="9" style="22" bestFit="1" customWidth="1"/>
    <col min="34" max="34" width="12.85546875" style="22" customWidth="1"/>
    <col min="35" max="35" width="8.140625" style="22" bestFit="1" customWidth="1"/>
    <col min="36" max="36" width="12.85546875" style="22" customWidth="1"/>
    <col min="37" max="37" width="8.140625" style="22" bestFit="1" customWidth="1"/>
    <col min="38" max="38" width="12.85546875" style="22" customWidth="1"/>
    <col min="39" max="39" width="8.140625" style="22" bestFit="1" customWidth="1"/>
    <col min="40" max="40" width="12.85546875" style="22" customWidth="1"/>
    <col min="41" max="41" width="8.140625" style="22" bestFit="1" customWidth="1"/>
    <col min="42" max="42" width="12.85546875" style="22" customWidth="1"/>
    <col min="43" max="43" width="8.140625" style="22" bestFit="1" customWidth="1"/>
    <col min="44" max="44" width="12.85546875" style="22" customWidth="1"/>
    <col min="45" max="45" width="8.140625" style="22" bestFit="1" customWidth="1"/>
    <col min="46" max="46" width="12.85546875" style="22" customWidth="1"/>
    <col min="47" max="47" width="8.140625" style="22" bestFit="1" customWidth="1"/>
    <col min="48" max="48" width="12.85546875" style="22" customWidth="1"/>
    <col min="49" max="49" width="8.140625" style="22" bestFit="1" customWidth="1"/>
    <col min="50" max="50" width="12.85546875" style="22" customWidth="1"/>
    <col min="51" max="51" width="8.140625" style="22" bestFit="1" customWidth="1"/>
    <col min="52" max="52" width="13.42578125" style="22" bestFit="1" customWidth="1"/>
    <col min="53" max="53" width="8.7109375" style="22" bestFit="1" customWidth="1"/>
    <col min="54" max="54" width="15" style="22" bestFit="1" customWidth="1"/>
    <col min="55" max="55" width="8.7109375" style="22" bestFit="1" customWidth="1"/>
    <col min="56" max="16384" width="9.140625" style="22"/>
  </cols>
  <sheetData>
    <row r="2" spans="2:55" ht="15.75">
      <c r="B2" s="86" t="s">
        <v>81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8"/>
    </row>
    <row r="3" spans="2:55" ht="15.75" thickBot="1"/>
    <row r="4" spans="2:55" ht="30" customHeight="1">
      <c r="B4" s="89" t="s">
        <v>30</v>
      </c>
      <c r="C4" s="82" t="s">
        <v>79</v>
      </c>
      <c r="D4" s="82" t="s">
        <v>31</v>
      </c>
      <c r="E4" s="82"/>
      <c r="F4" s="82" t="s">
        <v>32</v>
      </c>
      <c r="G4" s="85"/>
      <c r="H4" s="83" t="s">
        <v>33</v>
      </c>
      <c r="I4" s="83"/>
      <c r="J4" s="82" t="s">
        <v>34</v>
      </c>
      <c r="K4" s="82"/>
      <c r="L4" s="83" t="s">
        <v>35</v>
      </c>
      <c r="M4" s="83"/>
      <c r="N4" s="83" t="s">
        <v>36</v>
      </c>
      <c r="O4" s="83"/>
      <c r="P4" s="83" t="s">
        <v>37</v>
      </c>
      <c r="Q4" s="83"/>
      <c r="R4" s="82" t="s">
        <v>38</v>
      </c>
      <c r="S4" s="85"/>
      <c r="T4" s="82" t="s">
        <v>39</v>
      </c>
      <c r="U4" s="82"/>
      <c r="V4" s="82" t="s">
        <v>40</v>
      </c>
      <c r="W4" s="82"/>
      <c r="X4" s="83" t="s">
        <v>41</v>
      </c>
      <c r="Y4" s="83"/>
      <c r="Z4" s="83" t="s">
        <v>42</v>
      </c>
      <c r="AA4" s="83"/>
      <c r="AB4" s="84" t="s">
        <v>43</v>
      </c>
      <c r="AC4" s="84"/>
      <c r="AD4" s="83" t="s">
        <v>44</v>
      </c>
      <c r="AE4" s="83"/>
      <c r="AF4" s="82" t="s">
        <v>45</v>
      </c>
      <c r="AG4" s="82"/>
      <c r="AH4" s="83" t="s">
        <v>46</v>
      </c>
      <c r="AI4" s="83"/>
      <c r="AJ4" s="83" t="s">
        <v>47</v>
      </c>
      <c r="AK4" s="83"/>
      <c r="AL4" s="82" t="s">
        <v>48</v>
      </c>
      <c r="AM4" s="82"/>
      <c r="AN4" s="82" t="s">
        <v>49</v>
      </c>
      <c r="AO4" s="82"/>
      <c r="AP4" s="82" t="s">
        <v>50</v>
      </c>
      <c r="AQ4" s="82"/>
      <c r="AR4" s="83" t="s">
        <v>51</v>
      </c>
      <c r="AS4" s="83"/>
      <c r="AT4" s="82" t="s">
        <v>52</v>
      </c>
      <c r="AU4" s="82"/>
      <c r="AV4" s="82" t="s">
        <v>53</v>
      </c>
      <c r="AW4" s="82"/>
      <c r="AX4" s="83" t="s">
        <v>54</v>
      </c>
      <c r="AY4" s="83"/>
      <c r="AZ4" s="84" t="s">
        <v>55</v>
      </c>
      <c r="BA4" s="84"/>
      <c r="BB4" s="84" t="s">
        <v>56</v>
      </c>
      <c r="BC4" s="92"/>
    </row>
    <row r="5" spans="2:55" ht="40.5" customHeight="1">
      <c r="B5" s="90"/>
      <c r="C5" s="91"/>
      <c r="D5" s="23" t="s">
        <v>57</v>
      </c>
      <c r="E5" s="23" t="s">
        <v>58</v>
      </c>
      <c r="F5" s="23" t="s">
        <v>57</v>
      </c>
      <c r="G5" s="23" t="s">
        <v>58</v>
      </c>
      <c r="H5" s="23" t="s">
        <v>57</v>
      </c>
      <c r="I5" s="23" t="s">
        <v>58</v>
      </c>
      <c r="J5" s="23" t="s">
        <v>57</v>
      </c>
      <c r="K5" s="23" t="s">
        <v>58</v>
      </c>
      <c r="L5" s="23" t="s">
        <v>57</v>
      </c>
      <c r="M5" s="23" t="s">
        <v>58</v>
      </c>
      <c r="N5" s="23" t="s">
        <v>57</v>
      </c>
      <c r="O5" s="23" t="s">
        <v>58</v>
      </c>
      <c r="P5" s="23" t="s">
        <v>57</v>
      </c>
      <c r="Q5" s="23" t="s">
        <v>58</v>
      </c>
      <c r="R5" s="23" t="s">
        <v>57</v>
      </c>
      <c r="S5" s="23" t="s">
        <v>58</v>
      </c>
      <c r="T5" s="23" t="s">
        <v>57</v>
      </c>
      <c r="U5" s="23" t="s">
        <v>58</v>
      </c>
      <c r="V5" s="23" t="s">
        <v>57</v>
      </c>
      <c r="W5" s="23" t="s">
        <v>58</v>
      </c>
      <c r="X5" s="23" t="s">
        <v>57</v>
      </c>
      <c r="Y5" s="23" t="s">
        <v>58</v>
      </c>
      <c r="Z5" s="23" t="s">
        <v>57</v>
      </c>
      <c r="AA5" s="23" t="s">
        <v>58</v>
      </c>
      <c r="AB5" s="24" t="s">
        <v>57</v>
      </c>
      <c r="AC5" s="24" t="s">
        <v>58</v>
      </c>
      <c r="AD5" s="23" t="s">
        <v>57</v>
      </c>
      <c r="AE5" s="23" t="s">
        <v>58</v>
      </c>
      <c r="AF5" s="23" t="s">
        <v>57</v>
      </c>
      <c r="AG5" s="23" t="s">
        <v>58</v>
      </c>
      <c r="AH5" s="23" t="s">
        <v>57</v>
      </c>
      <c r="AI5" s="23" t="s">
        <v>58</v>
      </c>
      <c r="AJ5" s="23" t="s">
        <v>57</v>
      </c>
      <c r="AK5" s="23" t="s">
        <v>58</v>
      </c>
      <c r="AL5" s="23" t="s">
        <v>57</v>
      </c>
      <c r="AM5" s="23" t="s">
        <v>58</v>
      </c>
      <c r="AN5" s="23" t="s">
        <v>57</v>
      </c>
      <c r="AO5" s="23" t="s">
        <v>58</v>
      </c>
      <c r="AP5" s="23" t="s">
        <v>57</v>
      </c>
      <c r="AQ5" s="23" t="s">
        <v>58</v>
      </c>
      <c r="AR5" s="23" t="s">
        <v>57</v>
      </c>
      <c r="AS5" s="23" t="s">
        <v>58</v>
      </c>
      <c r="AT5" s="23" t="s">
        <v>57</v>
      </c>
      <c r="AU5" s="23" t="s">
        <v>58</v>
      </c>
      <c r="AV5" s="23" t="s">
        <v>57</v>
      </c>
      <c r="AW5" s="23" t="s">
        <v>58</v>
      </c>
      <c r="AX5" s="23" t="s">
        <v>57</v>
      </c>
      <c r="AY5" s="23" t="s">
        <v>58</v>
      </c>
      <c r="AZ5" s="25" t="s">
        <v>78</v>
      </c>
      <c r="BA5" s="25" t="s">
        <v>58</v>
      </c>
      <c r="BB5" s="25" t="s">
        <v>57</v>
      </c>
      <c r="BC5" s="26" t="s">
        <v>58</v>
      </c>
    </row>
    <row r="6" spans="2:55" ht="15" customHeight="1">
      <c r="B6" s="27" t="s">
        <v>59</v>
      </c>
      <c r="C6" s="28" t="s">
        <v>60</v>
      </c>
      <c r="D6" s="57">
        <v>829196.6100000001</v>
      </c>
      <c r="E6" s="29">
        <f>D6/$D$13</f>
        <v>7.6775383204915712E-2</v>
      </c>
      <c r="F6" s="57">
        <v>6455989.2299999986</v>
      </c>
      <c r="G6" s="29">
        <f>F6/$F$13</f>
        <v>0.14149629818579679</v>
      </c>
      <c r="H6" s="57">
        <v>331552.08</v>
      </c>
      <c r="I6" s="29">
        <f>H6/$H$13</f>
        <v>3.7200803489228794E-2</v>
      </c>
      <c r="J6" s="57">
        <v>3136278.54</v>
      </c>
      <c r="K6" s="29">
        <f>J6/$J$13</f>
        <v>7.7615656936518229E-2</v>
      </c>
      <c r="L6" s="57">
        <v>2989210</v>
      </c>
      <c r="M6" s="29">
        <f>L6/$L$13</f>
        <v>6.6872279072218918E-2</v>
      </c>
      <c r="N6" s="57">
        <v>864413.60000000219</v>
      </c>
      <c r="O6" s="29">
        <f>N6/$N$13</f>
        <v>3.3755610601674597E-2</v>
      </c>
      <c r="P6" s="57">
        <v>720992.60000000009</v>
      </c>
      <c r="Q6" s="29">
        <f>P6/$P$13</f>
        <v>2.7455385898392019E-2</v>
      </c>
      <c r="R6" s="57">
        <v>7794950</v>
      </c>
      <c r="S6" s="29">
        <f>R6/$R$13</f>
        <v>0.1203841655457344</v>
      </c>
      <c r="T6" s="57">
        <v>3385959.2399999998</v>
      </c>
      <c r="U6" s="29">
        <f>T6/$T$13</f>
        <v>0.10615395074542068</v>
      </c>
      <c r="V6" s="57">
        <v>4104358.2199999997</v>
      </c>
      <c r="W6" s="29">
        <f>V6/$V$13</f>
        <v>8.5201936617634158E-2</v>
      </c>
      <c r="X6" s="57">
        <v>1772192.9800000002</v>
      </c>
      <c r="Y6" s="29">
        <f>X6/$X$13</f>
        <v>7.6764586243132163E-2</v>
      </c>
      <c r="Z6" s="57">
        <v>422628.43</v>
      </c>
      <c r="AA6" s="29">
        <f>Z6/$Z$13</f>
        <v>2.5443500071129246E-2</v>
      </c>
      <c r="AB6" s="30">
        <f>D6+F6+H6+J6+L6+N6+P6+R6+T6+V6+X6+Z6</f>
        <v>32807721.529999997</v>
      </c>
      <c r="AC6" s="31">
        <f>AB6/$AB$13</f>
        <v>8.4811305928273781E-2</v>
      </c>
      <c r="AD6" s="73">
        <v>973220.6399999999</v>
      </c>
      <c r="AE6" s="29">
        <f>AD6/$AD$13</f>
        <v>6.4058104992709183E-2</v>
      </c>
      <c r="AF6" s="73">
        <v>519952.36</v>
      </c>
      <c r="AG6" s="29">
        <f>AF6/$AF$13</f>
        <v>3.7009190763562058E-2</v>
      </c>
      <c r="AH6" s="57">
        <v>1041498.49</v>
      </c>
      <c r="AI6" s="29">
        <f>AH6/$AH$13</f>
        <v>6.159706628107308E-2</v>
      </c>
      <c r="AJ6" s="73">
        <v>2248780.31</v>
      </c>
      <c r="AK6" s="29">
        <f>AJ6/$AJ$13</f>
        <v>0.1258007709021039</v>
      </c>
      <c r="AL6" s="57">
        <v>13859.8</v>
      </c>
      <c r="AM6" s="29">
        <f>AL6/$AL$13</f>
        <v>1.2096033569662082E-3</v>
      </c>
      <c r="AN6" s="73">
        <v>3041631.3</v>
      </c>
      <c r="AO6" s="29">
        <f>AN6/$AN$13</f>
        <v>0.1308049045611355</v>
      </c>
      <c r="AP6" s="73">
        <v>373904.75</v>
      </c>
      <c r="AQ6" s="29">
        <f>AP6/$AP$13</f>
        <v>4.0965663079871331E-2</v>
      </c>
      <c r="AR6" s="73">
        <v>825750.18</v>
      </c>
      <c r="AS6" s="29">
        <f>AR6/$AR$13</f>
        <v>0.1647146789614663</v>
      </c>
      <c r="AT6" s="73">
        <v>244118.13999999998</v>
      </c>
      <c r="AU6" s="29">
        <f>AT6/$AT$13</f>
        <v>1.8410996450978118E-2</v>
      </c>
      <c r="AV6" s="57">
        <v>126382.3</v>
      </c>
      <c r="AW6" s="29">
        <f>AV6/$AV$13</f>
        <v>2.1261932413618231E-2</v>
      </c>
      <c r="AX6" s="57">
        <v>397528.58</v>
      </c>
      <c r="AY6" s="29">
        <f t="shared" ref="AY6:AY12" si="0">AX6/$AX$13</f>
        <v>4.8966734286568975E-2</v>
      </c>
      <c r="AZ6" s="32">
        <f>AD6+AF6+AH6+AJ6+AL6+AN6+AP6+AR6+AT6+AV6+AX6</f>
        <v>9806626.8500000015</v>
      </c>
      <c r="BA6" s="33">
        <f>AZ6/$AZ$13</f>
        <v>6.9947601568876402E-2</v>
      </c>
      <c r="BB6" s="32">
        <f>AB6+AZ6</f>
        <v>42614348.379999995</v>
      </c>
      <c r="BC6" s="34">
        <f>BB6/$BB$13</f>
        <v>8.0857300447369745E-2</v>
      </c>
    </row>
    <row r="7" spans="2:55" ht="15" customHeight="1">
      <c r="B7" s="27" t="s">
        <v>61</v>
      </c>
      <c r="C7" s="28" t="s">
        <v>62</v>
      </c>
      <c r="D7" s="57">
        <v>2410394.2200000044</v>
      </c>
      <c r="E7" s="29">
        <f>D7/$D$13</f>
        <v>0.22317860165324871</v>
      </c>
      <c r="F7" s="57">
        <v>6618740.75</v>
      </c>
      <c r="G7" s="29">
        <f t="shared" ref="G7:G12" si="1">F7/$F$13</f>
        <v>0.14506333288546774</v>
      </c>
      <c r="H7" s="57">
        <v>359480.2</v>
      </c>
      <c r="I7" s="29">
        <f t="shared" ref="I7:I12" si="2">H7/$H$13</f>
        <v>4.0334394157529228E-2</v>
      </c>
      <c r="J7" s="57">
        <v>5846031.1799999997</v>
      </c>
      <c r="K7" s="29">
        <f t="shared" ref="K7:K12" si="3">J7/$J$13</f>
        <v>0.14467578205189288</v>
      </c>
      <c r="L7" s="57">
        <v>9524277</v>
      </c>
      <c r="M7" s="29">
        <f t="shared" ref="M7:M12" si="4">L7/$L$13</f>
        <v>0.21306971056068857</v>
      </c>
      <c r="N7" s="57">
        <v>408607.46000000014</v>
      </c>
      <c r="O7" s="29">
        <f t="shared" ref="O7:O12" si="5">N7/$N$13</f>
        <v>1.5956243988640737E-2</v>
      </c>
      <c r="P7" s="57">
        <v>0</v>
      </c>
      <c r="Q7" s="29">
        <f t="shared" ref="Q7:Q12" si="6">P7/$P$13</f>
        <v>0</v>
      </c>
      <c r="R7" s="57">
        <v>7666561.7989999996</v>
      </c>
      <c r="S7" s="29">
        <f t="shared" ref="S7:S12" si="7">R7/$R$13</f>
        <v>0.11840135533613677</v>
      </c>
      <c r="T7" s="57">
        <v>5004283.8099999996</v>
      </c>
      <c r="U7" s="29">
        <f t="shared" ref="U7:U12" si="8">T7/$T$13</f>
        <v>0.15689039927215606</v>
      </c>
      <c r="V7" s="57">
        <v>5532055.46</v>
      </c>
      <c r="W7" s="29">
        <f t="shared" ref="W7:W12" si="9">V7/$V$13</f>
        <v>0.11483935207491636</v>
      </c>
      <c r="X7" s="57">
        <v>2780519.08</v>
      </c>
      <c r="Y7" s="29">
        <f t="shared" ref="Y7:Y12" si="10">X7/$X$13</f>
        <v>0.12044139612681147</v>
      </c>
      <c r="Z7" s="57">
        <v>360500.46</v>
      </c>
      <c r="AA7" s="29">
        <f t="shared" ref="AA7:AA12" si="11">Z7/$Z$13</f>
        <v>2.1703209790340242E-2</v>
      </c>
      <c r="AB7" s="30">
        <f t="shared" ref="AB7:AB12" si="12">D7+F7+H7+J7+L7+N7+P7+R7+T7+V7+X7+Z7</f>
        <v>46511451.419</v>
      </c>
      <c r="AC7" s="31">
        <f t="shared" ref="AC7:AC12" si="13">AB7/$AB$13</f>
        <v>0.12023684521516521</v>
      </c>
      <c r="AD7" s="73">
        <v>1085142.8999999999</v>
      </c>
      <c r="AE7" s="29">
        <f t="shared" ref="AE7:AE12" si="14">AD7/$AD$13</f>
        <v>7.1424911231119104E-2</v>
      </c>
      <c r="AF7" s="73">
        <v>1386001.73</v>
      </c>
      <c r="AG7" s="29">
        <f t="shared" ref="AG7:AG11" si="15">AF7/$AF$13</f>
        <v>9.8652888938127015E-2</v>
      </c>
      <c r="AH7" s="57">
        <v>1166997.45</v>
      </c>
      <c r="AI7" s="29">
        <f t="shared" ref="AI7:AI12" si="16">AH7/$AH$13</f>
        <v>6.9019417663767582E-2</v>
      </c>
      <c r="AJ7" s="73">
        <v>1875914.15</v>
      </c>
      <c r="AK7" s="29">
        <f t="shared" ref="AK7:AK12" si="17">AJ7/$AJ$13</f>
        <v>0.10494197461919477</v>
      </c>
      <c r="AL7" s="74">
        <v>0</v>
      </c>
      <c r="AM7" s="29">
        <f t="shared" ref="AM7:AM12" si="18">AL7/$AL$13</f>
        <v>0</v>
      </c>
      <c r="AN7" s="73">
        <v>2027973.69</v>
      </c>
      <c r="AO7" s="29">
        <f t="shared" ref="AO7:AO12" si="19">AN7/$AN$13</f>
        <v>8.7212708842437217E-2</v>
      </c>
      <c r="AP7" s="73">
        <v>266509.28999999998</v>
      </c>
      <c r="AQ7" s="29">
        <f t="shared" ref="AQ7:AQ12" si="20">AP7/$AP$13</f>
        <v>2.9199227294640469E-2</v>
      </c>
      <c r="AR7" s="73">
        <v>494311.9</v>
      </c>
      <c r="AS7" s="29">
        <f t="shared" ref="AS7:AS12" si="21">AR7/$AR$13</f>
        <v>9.8601765869832977E-2</v>
      </c>
      <c r="AT7" s="73">
        <v>598046.05000000005</v>
      </c>
      <c r="AU7" s="29">
        <f t="shared" ref="AU7:AU12" si="22">AT7/$AT$13</f>
        <v>4.5103668674812469E-2</v>
      </c>
      <c r="AV7" s="57">
        <v>0</v>
      </c>
      <c r="AW7" s="29">
        <f t="shared" ref="AW7:AW12" si="23">AV7/$AV$13</f>
        <v>0</v>
      </c>
      <c r="AX7" s="57">
        <v>682789.61</v>
      </c>
      <c r="AY7" s="29">
        <f t="shared" si="0"/>
        <v>8.4104587917930476E-2</v>
      </c>
      <c r="AZ7" s="32">
        <f t="shared" ref="AZ7:AZ11" si="24">AD7+AF7+AH7+AJ7+AL7+AN7+AP7+AR7+AT7+AV7+AX7</f>
        <v>9583686.7699999996</v>
      </c>
      <c r="BA7" s="33">
        <f t="shared" ref="BA7:BA12" si="25">AZ7/$AZ$13</f>
        <v>6.8357439719333446E-2</v>
      </c>
      <c r="BB7" s="32">
        <f t="shared" ref="BB7:BB12" si="26">AB7+AZ7</f>
        <v>56095138.188999996</v>
      </c>
      <c r="BC7" s="34">
        <f t="shared" ref="BC7:BC13" si="27">BB7/$BB$13</f>
        <v>0.10643601544106721</v>
      </c>
    </row>
    <row r="8" spans="2:55" ht="15" customHeight="1">
      <c r="B8" s="27" t="s">
        <v>63</v>
      </c>
      <c r="C8" s="28" t="s">
        <v>64</v>
      </c>
      <c r="D8" s="57">
        <v>123823.01999999979</v>
      </c>
      <c r="E8" s="29">
        <f t="shared" ref="E8:E12" si="28">D8/$D$13</f>
        <v>1.1464783738189578E-2</v>
      </c>
      <c r="F8" s="57">
        <v>236364.81999999995</v>
      </c>
      <c r="G8" s="29">
        <f t="shared" si="1"/>
        <v>5.1804217541038533E-3</v>
      </c>
      <c r="H8" s="57">
        <v>100</v>
      </c>
      <c r="I8" s="29">
        <f t="shared" si="2"/>
        <v>1.1220199097900031E-5</v>
      </c>
      <c r="J8" s="57">
        <v>2043615.3800000001</v>
      </c>
      <c r="K8" s="29">
        <f t="shared" si="3"/>
        <v>5.0574765034827662E-2</v>
      </c>
      <c r="L8" s="57">
        <v>107449</v>
      </c>
      <c r="M8" s="29">
        <f t="shared" si="4"/>
        <v>2.4037653808300021E-3</v>
      </c>
      <c r="N8" s="57">
        <v>0</v>
      </c>
      <c r="O8" s="29">
        <f t="shared" si="5"/>
        <v>0</v>
      </c>
      <c r="P8" s="57">
        <v>0</v>
      </c>
      <c r="Q8" s="29">
        <f t="shared" si="6"/>
        <v>0</v>
      </c>
      <c r="R8" s="57">
        <v>660486.91</v>
      </c>
      <c r="S8" s="29">
        <f t="shared" si="7"/>
        <v>1.0200471525055399E-2</v>
      </c>
      <c r="T8" s="57">
        <v>691296.95000000007</v>
      </c>
      <c r="U8" s="29">
        <f t="shared" si="8"/>
        <v>2.1673002295432106E-2</v>
      </c>
      <c r="V8" s="57">
        <v>993924.11</v>
      </c>
      <c r="W8" s="29">
        <f t="shared" si="9"/>
        <v>2.0632765095966319E-2</v>
      </c>
      <c r="X8" s="57">
        <v>108639.61</v>
      </c>
      <c r="Y8" s="29">
        <f t="shared" si="10"/>
        <v>4.7058502123539861E-3</v>
      </c>
      <c r="Z8" s="57">
        <v>46772.7</v>
      </c>
      <c r="AA8" s="29">
        <f t="shared" si="11"/>
        <v>2.815856935551891E-3</v>
      </c>
      <c r="AB8" s="30">
        <f t="shared" si="12"/>
        <v>5012472.5000000009</v>
      </c>
      <c r="AC8" s="31">
        <f t="shared" si="13"/>
        <v>1.295775259082917E-2</v>
      </c>
      <c r="AD8" s="73">
        <v>524.79999999999995</v>
      </c>
      <c r="AE8" s="29">
        <f t="shared" si="14"/>
        <v>3.4542725583968074E-5</v>
      </c>
      <c r="AF8" s="73">
        <v>56633.43</v>
      </c>
      <c r="AG8" s="29">
        <f t="shared" si="15"/>
        <v>4.0310566423139961E-3</v>
      </c>
      <c r="AH8" s="57">
        <v>67167.14</v>
      </c>
      <c r="AI8" s="29">
        <f t="shared" si="16"/>
        <v>3.9724481736791717E-3</v>
      </c>
      <c r="AJ8" s="73">
        <v>508274.66</v>
      </c>
      <c r="AK8" s="29">
        <f t="shared" si="17"/>
        <v>2.8433788651415555E-2</v>
      </c>
      <c r="AL8" s="74">
        <v>0</v>
      </c>
      <c r="AM8" s="29">
        <f t="shared" si="18"/>
        <v>0</v>
      </c>
      <c r="AN8" s="73">
        <v>126006.16</v>
      </c>
      <c r="AO8" s="29">
        <f t="shared" si="19"/>
        <v>5.4188762894816249E-3</v>
      </c>
      <c r="AP8" s="73">
        <v>11195.35</v>
      </c>
      <c r="AQ8" s="29">
        <f t="shared" si="20"/>
        <v>1.2265822677065149E-3</v>
      </c>
      <c r="AR8" s="73">
        <v>47536.480000000003</v>
      </c>
      <c r="AS8" s="29">
        <f t="shared" si="21"/>
        <v>9.4822335275278578E-3</v>
      </c>
      <c r="AT8" s="73">
        <v>44630.82</v>
      </c>
      <c r="AU8" s="29">
        <f t="shared" si="22"/>
        <v>3.3659844722077731E-3</v>
      </c>
      <c r="AV8" s="57">
        <v>0</v>
      </c>
      <c r="AW8" s="29">
        <f t="shared" si="23"/>
        <v>0</v>
      </c>
      <c r="AX8" s="57">
        <v>99046.64</v>
      </c>
      <c r="AY8" s="29">
        <f t="shared" si="0"/>
        <v>1.2200356771474026E-2</v>
      </c>
      <c r="AZ8" s="32">
        <f t="shared" si="24"/>
        <v>961015.48</v>
      </c>
      <c r="BA8" s="33">
        <f t="shared" si="25"/>
        <v>6.8546227897477814E-3</v>
      </c>
      <c r="BB8" s="32">
        <f t="shared" si="26"/>
        <v>5973487.9800000004</v>
      </c>
      <c r="BC8" s="34">
        <f t="shared" si="27"/>
        <v>1.1334213256310077E-2</v>
      </c>
    </row>
    <row r="9" spans="2:55" ht="15" customHeight="1">
      <c r="B9" s="27" t="s">
        <v>65</v>
      </c>
      <c r="C9" s="35" t="s">
        <v>66</v>
      </c>
      <c r="D9" s="57">
        <v>633390.68999999994</v>
      </c>
      <c r="E9" s="29">
        <f t="shared" si="28"/>
        <v>5.8645696758427374E-2</v>
      </c>
      <c r="F9" s="57">
        <v>4256335.24</v>
      </c>
      <c r="G9" s="29">
        <f t="shared" si="1"/>
        <v>9.3286351454733629E-2</v>
      </c>
      <c r="H9" s="57">
        <v>176979.32</v>
      </c>
      <c r="I9" s="29">
        <f t="shared" si="2"/>
        <v>1.9857432066109612E-2</v>
      </c>
      <c r="J9" s="57">
        <v>3585980.54</v>
      </c>
      <c r="K9" s="29">
        <f t="shared" si="3"/>
        <v>8.8744743754064132E-2</v>
      </c>
      <c r="L9" s="57">
        <v>3413432</v>
      </c>
      <c r="M9" s="29">
        <f t="shared" si="4"/>
        <v>7.6362643406800573E-2</v>
      </c>
      <c r="N9" s="57">
        <v>506177.80000000022</v>
      </c>
      <c r="O9" s="29">
        <f t="shared" si="5"/>
        <v>1.9766395059046142E-2</v>
      </c>
      <c r="P9" s="57">
        <v>124196.0655652</v>
      </c>
      <c r="Q9" s="29">
        <f t="shared" si="6"/>
        <v>4.7293840563059344E-3</v>
      </c>
      <c r="R9" s="57">
        <v>13197518.150000002</v>
      </c>
      <c r="S9" s="29">
        <f t="shared" si="7"/>
        <v>0.20382070568283756</v>
      </c>
      <c r="T9" s="57">
        <v>6243781.4299999997</v>
      </c>
      <c r="U9" s="29">
        <f t="shared" si="8"/>
        <v>0.19575016100471199</v>
      </c>
      <c r="V9" s="57">
        <v>5742366.25</v>
      </c>
      <c r="W9" s="29">
        <f t="shared" si="9"/>
        <v>0.11920517144035775</v>
      </c>
      <c r="X9" s="57">
        <v>1679808.97</v>
      </c>
      <c r="Y9" s="29">
        <f t="shared" si="10"/>
        <v>7.2762866123954509E-2</v>
      </c>
      <c r="Z9" s="57">
        <v>214109.27</v>
      </c>
      <c r="AA9" s="29">
        <f t="shared" si="11"/>
        <v>1.2890020736358013E-2</v>
      </c>
      <c r="AB9" s="30">
        <f t="shared" si="12"/>
        <v>39774075.725565203</v>
      </c>
      <c r="AC9" s="31">
        <f t="shared" si="13"/>
        <v>0.10282004196148269</v>
      </c>
      <c r="AD9" s="73">
        <v>1911227.9100000001</v>
      </c>
      <c r="AE9" s="29">
        <f t="shared" si="14"/>
        <v>0.12579843983146119</v>
      </c>
      <c r="AF9" s="73">
        <v>566020.04</v>
      </c>
      <c r="AG9" s="29">
        <f t="shared" si="15"/>
        <v>4.0288198011754435E-2</v>
      </c>
      <c r="AH9" s="57">
        <v>1310978.1499999999</v>
      </c>
      <c r="AI9" s="29">
        <f t="shared" si="16"/>
        <v>7.7534829645877421E-2</v>
      </c>
      <c r="AJ9" s="73">
        <v>2910340.7800000003</v>
      </c>
      <c r="AK9" s="29">
        <f t="shared" si="17"/>
        <v>0.16280964044541568</v>
      </c>
      <c r="AL9" s="74">
        <v>0</v>
      </c>
      <c r="AM9" s="29">
        <f t="shared" si="18"/>
        <v>0</v>
      </c>
      <c r="AN9" s="73">
        <v>4392120.2</v>
      </c>
      <c r="AO9" s="29">
        <f t="shared" si="19"/>
        <v>0.18888248012901349</v>
      </c>
      <c r="AP9" s="73">
        <v>339841.44</v>
      </c>
      <c r="AQ9" s="29">
        <f t="shared" si="20"/>
        <v>3.7233626830411509E-2</v>
      </c>
      <c r="AR9" s="73">
        <v>568996.91999999993</v>
      </c>
      <c r="AS9" s="29">
        <f t="shared" si="21"/>
        <v>0.11349939397877347</v>
      </c>
      <c r="AT9" s="73">
        <v>84301.67</v>
      </c>
      <c r="AU9" s="29">
        <f t="shared" si="22"/>
        <v>6.3578960055222797E-3</v>
      </c>
      <c r="AV9" s="57">
        <v>0</v>
      </c>
      <c r="AW9" s="29">
        <f t="shared" si="23"/>
        <v>0</v>
      </c>
      <c r="AX9" s="57">
        <v>1216299.73</v>
      </c>
      <c r="AY9" s="29">
        <f t="shared" si="0"/>
        <v>0.14982124226573995</v>
      </c>
      <c r="AZ9" s="32">
        <f t="shared" si="24"/>
        <v>13300126.840000002</v>
      </c>
      <c r="BA9" s="33">
        <f t="shared" si="25"/>
        <v>9.4865644145503414E-2</v>
      </c>
      <c r="BB9" s="32">
        <f t="shared" si="26"/>
        <v>53074202.565565206</v>
      </c>
      <c r="BC9" s="34">
        <f t="shared" si="27"/>
        <v>0.10070403293700365</v>
      </c>
    </row>
    <row r="10" spans="2:55" ht="15" customHeight="1">
      <c r="B10" s="27" t="s">
        <v>67</v>
      </c>
      <c r="C10" s="28" t="s">
        <v>68</v>
      </c>
      <c r="D10" s="57">
        <v>6779202.0199999968</v>
      </c>
      <c r="E10" s="29">
        <f t="shared" si="28"/>
        <v>0.62768687984510496</v>
      </c>
      <c r="F10" s="57">
        <v>23671033.900000002</v>
      </c>
      <c r="G10" s="29">
        <f t="shared" si="1"/>
        <v>0.51879945144835771</v>
      </c>
      <c r="H10" s="57">
        <v>8043081.2199999997</v>
      </c>
      <c r="I10" s="29">
        <f t="shared" si="2"/>
        <v>0.90244972648980681</v>
      </c>
      <c r="J10" s="57">
        <v>13596947.350000001</v>
      </c>
      <c r="K10" s="29">
        <f t="shared" si="3"/>
        <v>0.33649307210497342</v>
      </c>
      <c r="L10" s="57">
        <v>28313595</v>
      </c>
      <c r="M10" s="29">
        <f t="shared" si="4"/>
        <v>0.63340970570076438</v>
      </c>
      <c r="N10" s="57">
        <v>4070731.7300000195</v>
      </c>
      <c r="O10" s="29">
        <f t="shared" si="5"/>
        <v>0.15896329620653987</v>
      </c>
      <c r="P10" s="57">
        <v>0</v>
      </c>
      <c r="Q10" s="29">
        <f t="shared" si="6"/>
        <v>0</v>
      </c>
      <c r="R10" s="57">
        <v>32016885.649999995</v>
      </c>
      <c r="S10" s="29">
        <f t="shared" si="7"/>
        <v>0.49446450103572792</v>
      </c>
      <c r="T10" s="57">
        <v>11333870.480000002</v>
      </c>
      <c r="U10" s="29">
        <f t="shared" si="8"/>
        <v>0.35533065917500462</v>
      </c>
      <c r="V10" s="57">
        <v>7779255.5300000003</v>
      </c>
      <c r="W10" s="29">
        <f t="shared" si="9"/>
        <v>0.16148873979119691</v>
      </c>
      <c r="X10" s="57">
        <v>16735635.43</v>
      </c>
      <c r="Y10" s="29">
        <f t="shared" si="10"/>
        <v>0.7249233823846053</v>
      </c>
      <c r="Z10" s="57">
        <v>15566456.6</v>
      </c>
      <c r="AA10" s="29">
        <f t="shared" si="11"/>
        <v>0.93714741246662059</v>
      </c>
      <c r="AB10" s="30">
        <f t="shared" si="12"/>
        <v>167906694.91000003</v>
      </c>
      <c r="AC10" s="31">
        <f t="shared" si="13"/>
        <v>0.43405592968093398</v>
      </c>
      <c r="AD10" s="73">
        <v>11220582.640000001</v>
      </c>
      <c r="AE10" s="29">
        <f t="shared" si="14"/>
        <v>0.73854707893627303</v>
      </c>
      <c r="AF10" s="73">
        <v>11520669.1</v>
      </c>
      <c r="AG10" s="29">
        <f t="shared" si="15"/>
        <v>0.82001866564424242</v>
      </c>
      <c r="AH10" s="57">
        <v>13299553.300000001</v>
      </c>
      <c r="AI10" s="29">
        <f t="shared" si="16"/>
        <v>0.78657191920534064</v>
      </c>
      <c r="AJ10" s="73">
        <v>9685464.9600000009</v>
      </c>
      <c r="AK10" s="29">
        <f t="shared" si="17"/>
        <v>0.54182213935932011</v>
      </c>
      <c r="AL10" s="74">
        <v>0</v>
      </c>
      <c r="AM10" s="29">
        <f t="shared" si="18"/>
        <v>0</v>
      </c>
      <c r="AN10" s="73">
        <v>12665146.16</v>
      </c>
      <c r="AO10" s="29">
        <f t="shared" si="19"/>
        <v>0.54466273894262984</v>
      </c>
      <c r="AP10" s="73">
        <v>8135821.1799999997</v>
      </c>
      <c r="AQ10" s="29">
        <f t="shared" si="20"/>
        <v>0.89137490052737012</v>
      </c>
      <c r="AR10" s="73">
        <v>3073023.91</v>
      </c>
      <c r="AS10" s="29">
        <f t="shared" si="21"/>
        <v>0.61298460362014084</v>
      </c>
      <c r="AT10" s="73">
        <v>12288269.299999999</v>
      </c>
      <c r="AU10" s="29">
        <f t="shared" si="22"/>
        <v>0.92676145439647939</v>
      </c>
      <c r="AV10" s="57">
        <v>5817682.3099999996</v>
      </c>
      <c r="AW10" s="29">
        <f t="shared" si="23"/>
        <v>0.97873806758638182</v>
      </c>
      <c r="AX10" s="57">
        <v>5704919.5</v>
      </c>
      <c r="AY10" s="29">
        <f t="shared" si="0"/>
        <v>0.70271998376259115</v>
      </c>
      <c r="AZ10" s="32">
        <f t="shared" si="24"/>
        <v>93411132.360000014</v>
      </c>
      <c r="BA10" s="33">
        <f t="shared" si="25"/>
        <v>0.66627238584232018</v>
      </c>
      <c r="BB10" s="32">
        <f t="shared" si="26"/>
        <v>261317827.27000004</v>
      </c>
      <c r="BC10" s="34">
        <f t="shared" si="27"/>
        <v>0.49582957090905222</v>
      </c>
    </row>
    <row r="11" spans="2:55" ht="15" customHeight="1">
      <c r="B11" s="27" t="s">
        <v>69</v>
      </c>
      <c r="C11" s="28" t="s">
        <v>80</v>
      </c>
      <c r="D11" s="57">
        <v>24286.130000000005</v>
      </c>
      <c r="E11" s="29">
        <f t="shared" si="28"/>
        <v>2.2486548001135701E-3</v>
      </c>
      <c r="F11" s="57">
        <v>501019.8</v>
      </c>
      <c r="G11" s="29">
        <f t="shared" si="1"/>
        <v>1.0980880619868736E-2</v>
      </c>
      <c r="H11" s="57">
        <v>1305</v>
      </c>
      <c r="I11" s="29">
        <f t="shared" si="2"/>
        <v>1.4642359822759541E-4</v>
      </c>
      <c r="J11" s="57">
        <v>6330936.25</v>
      </c>
      <c r="K11" s="29">
        <f t="shared" si="3"/>
        <v>0.1566760636212392</v>
      </c>
      <c r="L11" s="57">
        <v>352323</v>
      </c>
      <c r="M11" s="29">
        <f t="shared" si="4"/>
        <v>7.8818958786975105E-3</v>
      </c>
      <c r="N11" s="57">
        <v>8112.9</v>
      </c>
      <c r="O11" s="29">
        <f t="shared" si="5"/>
        <v>3.1681118072451094E-4</v>
      </c>
      <c r="P11" s="57">
        <v>0</v>
      </c>
      <c r="Q11" s="29">
        <f t="shared" si="6"/>
        <v>0</v>
      </c>
      <c r="R11" s="57">
        <v>283995.18</v>
      </c>
      <c r="S11" s="29">
        <f t="shared" si="7"/>
        <v>4.3859835872341246E-3</v>
      </c>
      <c r="T11" s="57">
        <v>593016.74</v>
      </c>
      <c r="U11" s="29">
        <f t="shared" si="8"/>
        <v>1.8591797876801951E-2</v>
      </c>
      <c r="V11" s="57">
        <v>11163.11</v>
      </c>
      <c r="W11" s="29">
        <f t="shared" si="9"/>
        <v>2.3173381554295185E-4</v>
      </c>
      <c r="X11" s="57">
        <v>9278.73</v>
      </c>
      <c r="Y11" s="29">
        <f t="shared" si="10"/>
        <v>4.0191890914257971E-4</v>
      </c>
      <c r="Z11" s="57">
        <v>0</v>
      </c>
      <c r="AA11" s="29">
        <f t="shared" si="11"/>
        <v>0</v>
      </c>
      <c r="AB11" s="30">
        <f t="shared" si="12"/>
        <v>8115436.8400000008</v>
      </c>
      <c r="AC11" s="31">
        <f t="shared" si="13"/>
        <v>2.0979231853984332E-2</v>
      </c>
      <c r="AD11" s="73">
        <v>2080.23</v>
      </c>
      <c r="AE11" s="29">
        <f t="shared" si="14"/>
        <v>1.3692228285354022E-4</v>
      </c>
      <c r="AF11" s="73">
        <v>0</v>
      </c>
      <c r="AG11" s="29">
        <f t="shared" si="15"/>
        <v>0</v>
      </c>
      <c r="AH11" s="57">
        <v>22053.75</v>
      </c>
      <c r="AI11" s="29">
        <f t="shared" si="16"/>
        <v>1.3043190302620751E-3</v>
      </c>
      <c r="AJ11" s="73">
        <v>20533.900000000001</v>
      </c>
      <c r="AK11" s="29">
        <f t="shared" si="17"/>
        <v>1.1487028938041135E-3</v>
      </c>
      <c r="AL11" s="74">
        <v>0</v>
      </c>
      <c r="AM11" s="29">
        <f t="shared" si="18"/>
        <v>0</v>
      </c>
      <c r="AN11" s="73">
        <v>0</v>
      </c>
      <c r="AO11" s="29">
        <f t="shared" si="19"/>
        <v>0</v>
      </c>
      <c r="AP11" s="75">
        <v>0</v>
      </c>
      <c r="AQ11" s="29">
        <f t="shared" si="20"/>
        <v>0</v>
      </c>
      <c r="AR11" s="73">
        <v>3596.1</v>
      </c>
      <c r="AS11" s="29">
        <f t="shared" si="21"/>
        <v>7.1732404225855449E-4</v>
      </c>
      <c r="AT11" s="73">
        <v>0</v>
      </c>
      <c r="AU11" s="29">
        <f t="shared" si="22"/>
        <v>0</v>
      </c>
      <c r="AV11" s="57">
        <v>0</v>
      </c>
      <c r="AW11" s="29">
        <f t="shared" si="23"/>
        <v>0</v>
      </c>
      <c r="AX11" s="57">
        <v>17755.580000000002</v>
      </c>
      <c r="AY11" s="29">
        <f t="shared" si="0"/>
        <v>2.1870949956954502E-3</v>
      </c>
      <c r="AZ11" s="32">
        <f t="shared" si="24"/>
        <v>66019.56</v>
      </c>
      <c r="BA11" s="33">
        <f t="shared" si="25"/>
        <v>4.708968689506656E-4</v>
      </c>
      <c r="BB11" s="32">
        <f t="shared" si="26"/>
        <v>8181456.4000000004</v>
      </c>
      <c r="BC11" s="34">
        <f t="shared" si="27"/>
        <v>1.5523655843165004E-2</v>
      </c>
    </row>
    <row r="12" spans="2:55" ht="15" customHeight="1">
      <c r="B12" s="27" t="s">
        <v>70</v>
      </c>
      <c r="C12" s="28" t="s">
        <v>71</v>
      </c>
      <c r="D12" s="57">
        <v>0</v>
      </c>
      <c r="E12" s="29">
        <f t="shared" si="28"/>
        <v>0</v>
      </c>
      <c r="F12" s="57">
        <v>3887075.4899999993</v>
      </c>
      <c r="G12" s="29">
        <f t="shared" si="1"/>
        <v>8.5193263651671583E-2</v>
      </c>
      <c r="H12" s="57">
        <v>0</v>
      </c>
      <c r="I12" s="29">
        <f t="shared" si="2"/>
        <v>0</v>
      </c>
      <c r="J12" s="57">
        <v>5868018.46</v>
      </c>
      <c r="K12" s="29">
        <f t="shared" si="3"/>
        <v>0.14521991649648441</v>
      </c>
      <c r="L12" s="57">
        <v>0</v>
      </c>
      <c r="M12" s="29">
        <f t="shared" si="4"/>
        <v>0</v>
      </c>
      <c r="N12" s="57">
        <v>19749954.249999948</v>
      </c>
      <c r="O12" s="29">
        <f t="shared" si="5"/>
        <v>0.77124164296337405</v>
      </c>
      <c r="P12" s="57">
        <v>25415327.30999887</v>
      </c>
      <c r="Q12" s="29">
        <f t="shared" si="6"/>
        <v>0.96781523004530201</v>
      </c>
      <c r="R12" s="57">
        <v>3130227.6500000004</v>
      </c>
      <c r="S12" s="29">
        <f t="shared" si="7"/>
        <v>4.834281728727384E-2</v>
      </c>
      <c r="T12" s="57">
        <v>4644477.4009999931</v>
      </c>
      <c r="U12" s="29">
        <f t="shared" si="8"/>
        <v>0.14561002963047268</v>
      </c>
      <c r="V12" s="57">
        <v>24009000.900000002</v>
      </c>
      <c r="W12" s="29">
        <f t="shared" si="9"/>
        <v>0.49840030116438566</v>
      </c>
      <c r="X12" s="57">
        <v>0</v>
      </c>
      <c r="Y12" s="29">
        <f t="shared" si="10"/>
        <v>0</v>
      </c>
      <c r="Z12" s="57">
        <v>0</v>
      </c>
      <c r="AA12" s="29">
        <f t="shared" si="11"/>
        <v>0</v>
      </c>
      <c r="AB12" s="30">
        <f t="shared" si="12"/>
        <v>86704081.460998803</v>
      </c>
      <c r="AC12" s="31">
        <f t="shared" si="13"/>
        <v>0.22413889276933099</v>
      </c>
      <c r="AD12" s="73">
        <v>0</v>
      </c>
      <c r="AE12" s="29">
        <f t="shared" si="14"/>
        <v>0</v>
      </c>
      <c r="AF12" s="73">
        <v>0</v>
      </c>
      <c r="AG12" s="29">
        <f>AF12/$AF$13</f>
        <v>0</v>
      </c>
      <c r="AH12" s="57">
        <v>0</v>
      </c>
      <c r="AI12" s="29">
        <f t="shared" si="16"/>
        <v>0</v>
      </c>
      <c r="AJ12" s="73">
        <v>626418.81999999995</v>
      </c>
      <c r="AK12" s="29">
        <f t="shared" si="17"/>
        <v>3.5042983128746027E-2</v>
      </c>
      <c r="AL12" s="57">
        <v>11444276.390000001</v>
      </c>
      <c r="AM12" s="29">
        <f t="shared" si="18"/>
        <v>0.99879039664303371</v>
      </c>
      <c r="AN12" s="73">
        <v>1000312.5</v>
      </c>
      <c r="AO12" s="29">
        <f t="shared" si="19"/>
        <v>4.3018291235302208E-2</v>
      </c>
      <c r="AP12" s="76">
        <v>0</v>
      </c>
      <c r="AQ12" s="29">
        <f t="shared" si="20"/>
        <v>0</v>
      </c>
      <c r="AR12" s="73">
        <v>0</v>
      </c>
      <c r="AS12" s="29">
        <f t="shared" si="21"/>
        <v>0</v>
      </c>
      <c r="AT12" s="73">
        <v>0</v>
      </c>
      <c r="AU12" s="29">
        <f t="shared" si="22"/>
        <v>0</v>
      </c>
      <c r="AV12" s="57">
        <v>0</v>
      </c>
      <c r="AW12" s="29">
        <f t="shared" si="23"/>
        <v>0</v>
      </c>
      <c r="AX12" s="57">
        <v>0</v>
      </c>
      <c r="AY12" s="29">
        <f t="shared" si="0"/>
        <v>0</v>
      </c>
      <c r="AZ12" s="32">
        <f>AD12+AF12+AH12+AJ12+AL12+AN12+AP12+AR12+AT12+AV12+AX12</f>
        <v>13071007.710000001</v>
      </c>
      <c r="BA12" s="33">
        <f t="shared" si="25"/>
        <v>9.3231409065268084E-2</v>
      </c>
      <c r="BB12" s="32">
        <f t="shared" si="26"/>
        <v>99775089.170998812</v>
      </c>
      <c r="BC12" s="34">
        <f t="shared" si="27"/>
        <v>0.18931521116603212</v>
      </c>
    </row>
    <row r="13" spans="2:55" ht="16.5" customHeight="1" thickBot="1">
      <c r="B13" s="80" t="s">
        <v>72</v>
      </c>
      <c r="C13" s="81"/>
      <c r="D13" s="58">
        <f t="shared" ref="D13:AA13" si="29">SUM(D6:D12)</f>
        <v>10800292.690000001</v>
      </c>
      <c r="E13" s="107">
        <f t="shared" si="29"/>
        <v>1</v>
      </c>
      <c r="F13" s="58">
        <f t="shared" si="29"/>
        <v>45626559.229999997</v>
      </c>
      <c r="G13" s="107">
        <f t="shared" si="29"/>
        <v>1</v>
      </c>
      <c r="H13" s="58">
        <f t="shared" si="29"/>
        <v>8912497.8200000003</v>
      </c>
      <c r="I13" s="107">
        <f t="shared" si="29"/>
        <v>0.99999999999999989</v>
      </c>
      <c r="J13" s="58">
        <f t="shared" si="29"/>
        <v>40407807.700000003</v>
      </c>
      <c r="K13" s="107">
        <f t="shared" si="29"/>
        <v>1</v>
      </c>
      <c r="L13" s="58">
        <f t="shared" si="29"/>
        <v>44700286</v>
      </c>
      <c r="M13" s="107">
        <f t="shared" si="29"/>
        <v>0.99999999999999989</v>
      </c>
      <c r="N13" s="58">
        <f t="shared" si="29"/>
        <v>25607997.739999972</v>
      </c>
      <c r="O13" s="107">
        <f t="shared" si="29"/>
        <v>0.99999999999999989</v>
      </c>
      <c r="P13" s="58">
        <f t="shared" si="29"/>
        <v>26260515.97556407</v>
      </c>
      <c r="Q13" s="107">
        <f t="shared" si="29"/>
        <v>1</v>
      </c>
      <c r="R13" s="58">
        <f t="shared" si="29"/>
        <v>64750625.338999994</v>
      </c>
      <c r="S13" s="107">
        <f t="shared" si="29"/>
        <v>1</v>
      </c>
      <c r="T13" s="58">
        <f t="shared" si="29"/>
        <v>31896686.050999992</v>
      </c>
      <c r="U13" s="107">
        <f t="shared" si="29"/>
        <v>1.0000000000000002</v>
      </c>
      <c r="V13" s="58">
        <f t="shared" si="29"/>
        <v>48172123.579999998</v>
      </c>
      <c r="W13" s="107">
        <f t="shared" si="29"/>
        <v>1.0000000000000002</v>
      </c>
      <c r="X13" s="58">
        <f t="shared" si="29"/>
        <v>23086074.800000001</v>
      </c>
      <c r="Y13" s="107">
        <f t="shared" si="29"/>
        <v>0.99999999999999989</v>
      </c>
      <c r="Z13" s="58">
        <f t="shared" si="29"/>
        <v>16610467.459999999</v>
      </c>
      <c r="AA13" s="107">
        <f t="shared" si="29"/>
        <v>1</v>
      </c>
      <c r="AB13" s="59">
        <f>SUM(AB6:AB12)</f>
        <v>386831934.38556397</v>
      </c>
      <c r="AC13" s="108">
        <f>SUM(AC6:AC12)</f>
        <v>1.0000000000000002</v>
      </c>
      <c r="AD13" s="58">
        <f t="shared" ref="AD13:BA13" si="30">SUM(AD6:AD12)</f>
        <v>15192779.120000001</v>
      </c>
      <c r="AE13" s="107">
        <f t="shared" si="30"/>
        <v>1</v>
      </c>
      <c r="AF13" s="58">
        <f t="shared" si="30"/>
        <v>14049276.66</v>
      </c>
      <c r="AG13" s="107">
        <f t="shared" si="30"/>
        <v>0.99999999999999989</v>
      </c>
      <c r="AH13" s="58">
        <f t="shared" si="30"/>
        <v>16908248.280000001</v>
      </c>
      <c r="AI13" s="107">
        <f t="shared" si="30"/>
        <v>0.99999999999999989</v>
      </c>
      <c r="AJ13" s="58">
        <f t="shared" si="30"/>
        <v>17875727.579999998</v>
      </c>
      <c r="AK13" s="107">
        <f t="shared" si="30"/>
        <v>1.0000000000000002</v>
      </c>
      <c r="AL13" s="58">
        <f t="shared" si="30"/>
        <v>11458136.190000001</v>
      </c>
      <c r="AM13" s="107">
        <f t="shared" si="30"/>
        <v>0.99999999999999989</v>
      </c>
      <c r="AN13" s="58">
        <f t="shared" si="30"/>
        <v>23253190.010000002</v>
      </c>
      <c r="AO13" s="107">
        <f t="shared" si="30"/>
        <v>0.99999999999999989</v>
      </c>
      <c r="AP13" s="58">
        <f t="shared" si="30"/>
        <v>9127272.0099999998</v>
      </c>
      <c r="AQ13" s="107">
        <f t="shared" si="30"/>
        <v>1</v>
      </c>
      <c r="AR13" s="58">
        <f t="shared" si="30"/>
        <v>5013215.49</v>
      </c>
      <c r="AS13" s="107">
        <f t="shared" si="30"/>
        <v>1</v>
      </c>
      <c r="AT13" s="58">
        <f t="shared" si="30"/>
        <v>13259365.979999999</v>
      </c>
      <c r="AU13" s="107">
        <f t="shared" si="30"/>
        <v>1</v>
      </c>
      <c r="AV13" s="58">
        <f t="shared" si="30"/>
        <v>5944064.6099999994</v>
      </c>
      <c r="AW13" s="107">
        <f t="shared" si="30"/>
        <v>1</v>
      </c>
      <c r="AX13" s="58">
        <f t="shared" si="30"/>
        <v>8118339.6399999997</v>
      </c>
      <c r="AY13" s="107">
        <f t="shared" si="30"/>
        <v>1</v>
      </c>
      <c r="AZ13" s="77">
        <f>SUM(AZ6:AZ12)</f>
        <v>140199615.57000002</v>
      </c>
      <c r="BA13" s="109">
        <f t="shared" si="30"/>
        <v>0.99999999999999989</v>
      </c>
      <c r="BB13" s="77">
        <f>SUM(BB6:BB12)</f>
        <v>527031549.95556402</v>
      </c>
      <c r="BC13" s="110">
        <f t="shared" si="27"/>
        <v>1</v>
      </c>
    </row>
    <row r="14" spans="2:55" ht="15.75">
      <c r="B14" s="70"/>
      <c r="C14" s="70"/>
      <c r="D14" s="70"/>
      <c r="E14" s="71"/>
      <c r="F14" s="70"/>
      <c r="G14" s="71"/>
      <c r="H14" s="70"/>
      <c r="I14" s="71"/>
      <c r="J14" s="70"/>
      <c r="K14" s="71"/>
      <c r="L14" s="70"/>
      <c r="M14" s="71"/>
      <c r="N14" s="70"/>
      <c r="O14" s="71"/>
      <c r="P14" s="70"/>
      <c r="Q14" s="71"/>
      <c r="R14" s="70"/>
      <c r="S14" s="71"/>
      <c r="T14" s="70"/>
      <c r="U14" s="71"/>
      <c r="V14" s="70"/>
      <c r="W14" s="71"/>
      <c r="X14" s="70"/>
      <c r="Y14" s="71"/>
      <c r="Z14" s="70"/>
      <c r="AA14" s="71"/>
      <c r="AB14" s="72"/>
      <c r="AC14" s="72"/>
    </row>
    <row r="15" spans="2:55" ht="15.75">
      <c r="B15" s="42" t="s">
        <v>85</v>
      </c>
      <c r="C15" s="79"/>
      <c r="D15" s="62"/>
      <c r="E15" s="38"/>
      <c r="F15" s="63"/>
      <c r="G15" s="38"/>
      <c r="H15" s="63"/>
      <c r="I15" s="38"/>
      <c r="J15" s="62"/>
      <c r="K15" s="38"/>
      <c r="L15" s="63"/>
      <c r="M15" s="38"/>
      <c r="N15" s="63"/>
      <c r="O15" s="38"/>
      <c r="P15" s="63"/>
      <c r="Q15" s="38"/>
      <c r="R15" s="63"/>
      <c r="S15" s="38"/>
      <c r="T15" s="62"/>
      <c r="U15" s="38"/>
      <c r="V15" s="63"/>
      <c r="W15" s="38"/>
      <c r="X15" s="62"/>
      <c r="Y15" s="38"/>
      <c r="Z15" s="62"/>
      <c r="AA15" s="38"/>
      <c r="AB15" s="40"/>
      <c r="AD15" s="40"/>
      <c r="AF15" s="40"/>
      <c r="AH15" s="40"/>
      <c r="AJ15" s="40"/>
      <c r="AN15" s="40"/>
      <c r="AP15" s="40"/>
      <c r="AR15" s="40"/>
      <c r="AT15" s="40"/>
      <c r="AX15" s="40"/>
    </row>
    <row r="16" spans="2:55" ht="15.75">
      <c r="B16" s="78"/>
      <c r="C16" s="79"/>
      <c r="D16" s="62"/>
      <c r="E16" s="40"/>
      <c r="F16" s="62"/>
      <c r="G16" s="40"/>
      <c r="H16" s="63"/>
      <c r="I16" s="40"/>
      <c r="J16" s="62"/>
      <c r="K16" s="40"/>
      <c r="L16" s="63"/>
      <c r="M16" s="40"/>
      <c r="N16" s="63"/>
      <c r="O16" s="40"/>
      <c r="P16" s="63"/>
      <c r="Q16" s="40"/>
      <c r="R16" s="63"/>
      <c r="S16" s="64"/>
      <c r="T16" s="62"/>
      <c r="U16" s="38"/>
      <c r="V16" s="63"/>
      <c r="W16" s="38"/>
      <c r="X16" s="62"/>
      <c r="Y16" s="38"/>
      <c r="Z16" s="62"/>
      <c r="AA16" s="39"/>
      <c r="AB16" s="38"/>
      <c r="AD16" s="40"/>
      <c r="AE16" s="41"/>
      <c r="AF16" s="40"/>
      <c r="AH16" s="40"/>
      <c r="AJ16" s="40"/>
      <c r="AN16" s="40"/>
      <c r="AP16" s="40"/>
      <c r="AR16" s="40"/>
      <c r="AT16" s="40"/>
      <c r="AX16" s="40"/>
      <c r="AZ16" s="41"/>
    </row>
    <row r="17" spans="2:52" ht="15.75">
      <c r="B17" s="78"/>
      <c r="C17" s="79"/>
      <c r="D17" s="63"/>
      <c r="E17" s="44"/>
      <c r="F17" s="63"/>
      <c r="G17" s="44"/>
      <c r="H17" s="63"/>
      <c r="I17" s="44"/>
      <c r="J17" s="62"/>
      <c r="K17" s="44"/>
      <c r="L17" s="63"/>
      <c r="M17" s="44"/>
      <c r="N17" s="63"/>
      <c r="O17" s="44"/>
      <c r="P17" s="63"/>
      <c r="Q17" s="44"/>
      <c r="R17" s="63"/>
      <c r="S17" s="44"/>
      <c r="T17" s="65"/>
      <c r="U17" s="44"/>
      <c r="V17" s="63"/>
      <c r="W17" s="44"/>
      <c r="X17" s="62"/>
      <c r="Y17" s="44"/>
      <c r="Z17" s="62"/>
      <c r="AA17" s="39"/>
      <c r="AB17" s="38"/>
      <c r="AD17" s="40"/>
      <c r="AF17" s="40"/>
      <c r="AH17" s="40"/>
      <c r="AJ17" s="40"/>
      <c r="AN17" s="40"/>
      <c r="AP17" s="40"/>
      <c r="AR17" s="40"/>
      <c r="AT17" s="40"/>
      <c r="AX17" s="40"/>
      <c r="AZ17" s="41"/>
    </row>
    <row r="18" spans="2:52" ht="15.75">
      <c r="B18" s="78"/>
      <c r="C18" s="79"/>
      <c r="D18" s="63"/>
      <c r="E18" s="38"/>
      <c r="F18" s="63"/>
      <c r="G18" s="38"/>
      <c r="H18" s="63"/>
      <c r="I18" s="38"/>
      <c r="J18" s="62"/>
      <c r="K18" s="38"/>
      <c r="L18" s="63"/>
      <c r="M18" s="38"/>
      <c r="N18" s="62"/>
      <c r="O18" s="38"/>
      <c r="P18" s="63"/>
      <c r="Q18" s="38"/>
      <c r="R18" s="63"/>
      <c r="S18" s="38"/>
      <c r="T18" s="62"/>
      <c r="U18" s="37"/>
      <c r="V18" s="62"/>
      <c r="W18" s="38"/>
      <c r="X18" s="62"/>
      <c r="Y18" s="36"/>
      <c r="Z18" s="62"/>
      <c r="AA18" s="39"/>
      <c r="AD18" s="40"/>
      <c r="AF18" s="40"/>
      <c r="AH18" s="40"/>
      <c r="AJ18" s="40"/>
      <c r="AN18" s="40"/>
      <c r="AP18" s="40"/>
      <c r="AR18" s="40"/>
      <c r="AT18" s="40"/>
      <c r="AX18" s="40"/>
      <c r="AZ18" s="41"/>
    </row>
    <row r="19" spans="2:52" ht="15.75">
      <c r="B19" s="78"/>
      <c r="C19" s="79"/>
      <c r="D19" s="63"/>
      <c r="E19" s="38"/>
      <c r="F19" s="62"/>
      <c r="G19" s="38"/>
      <c r="H19" s="63"/>
      <c r="I19" s="38"/>
      <c r="J19" s="62"/>
      <c r="K19" s="38"/>
      <c r="L19" s="63"/>
      <c r="M19" s="38"/>
      <c r="N19" s="62"/>
      <c r="O19" s="38"/>
      <c r="P19" s="63"/>
      <c r="Q19" s="38"/>
      <c r="R19" s="63"/>
      <c r="S19" s="38"/>
      <c r="T19" s="62"/>
      <c r="U19" s="37"/>
      <c r="V19" s="62"/>
      <c r="W19" s="38"/>
      <c r="X19" s="62"/>
      <c r="Y19" s="36"/>
      <c r="Z19" s="62"/>
      <c r="AA19" s="39"/>
      <c r="AD19" s="40"/>
      <c r="AF19" s="40"/>
      <c r="AH19" s="40"/>
      <c r="AJ19" s="40"/>
      <c r="AN19" s="40"/>
      <c r="AP19" s="40"/>
      <c r="AR19" s="40"/>
      <c r="AT19" s="40"/>
      <c r="AX19" s="40"/>
      <c r="AZ19" s="41"/>
    </row>
    <row r="20" spans="2:52" ht="15.75">
      <c r="B20" s="78"/>
      <c r="C20" s="79"/>
      <c r="D20" s="63"/>
      <c r="E20" s="38"/>
      <c r="F20" s="63"/>
      <c r="G20" s="40"/>
      <c r="H20" s="63"/>
      <c r="I20" s="38"/>
      <c r="J20" s="62"/>
      <c r="K20" s="38"/>
      <c r="L20" s="63"/>
      <c r="M20" s="38"/>
      <c r="N20" s="62"/>
      <c r="O20" s="38"/>
      <c r="P20" s="63"/>
      <c r="Q20" s="38"/>
      <c r="R20" s="63"/>
      <c r="S20" s="64"/>
      <c r="T20" s="62"/>
      <c r="U20" s="37"/>
      <c r="V20" s="62"/>
      <c r="W20" s="38"/>
      <c r="X20" s="62"/>
      <c r="Y20" s="55"/>
      <c r="Z20" s="62"/>
      <c r="AA20" s="39"/>
      <c r="AD20" s="40"/>
      <c r="AE20" s="50"/>
      <c r="AF20" s="40"/>
      <c r="AH20" s="40"/>
      <c r="AJ20" s="40"/>
      <c r="AN20" s="40"/>
      <c r="AP20" s="40"/>
      <c r="AR20" s="40"/>
      <c r="AT20" s="40"/>
      <c r="AX20" s="40"/>
      <c r="AZ20" s="41"/>
    </row>
    <row r="21" spans="2:52" ht="15.75">
      <c r="B21" s="78"/>
      <c r="C21" s="79"/>
      <c r="D21" s="63"/>
      <c r="E21" s="38"/>
      <c r="F21" s="63"/>
      <c r="G21" s="38"/>
      <c r="H21" s="63"/>
      <c r="I21" s="38"/>
      <c r="J21" s="62"/>
      <c r="K21" s="38"/>
      <c r="L21" s="63"/>
      <c r="M21" s="38"/>
      <c r="N21" s="62"/>
      <c r="O21" s="38"/>
      <c r="P21" s="63"/>
      <c r="Q21" s="38"/>
      <c r="R21" s="63"/>
      <c r="S21" s="38"/>
      <c r="T21" s="65"/>
      <c r="U21" s="37"/>
      <c r="V21" s="63"/>
      <c r="W21" s="38"/>
      <c r="X21" s="62"/>
      <c r="Y21" s="37"/>
      <c r="Z21" s="62"/>
      <c r="AA21" s="39"/>
      <c r="AD21" s="40"/>
      <c r="AF21" s="40"/>
      <c r="AH21" s="40"/>
      <c r="AJ21" s="40"/>
      <c r="AN21" s="40"/>
      <c r="AP21" s="40"/>
      <c r="AR21" s="40"/>
      <c r="AT21" s="40"/>
      <c r="AX21" s="40"/>
      <c r="AZ21" s="41"/>
    </row>
    <row r="22" spans="2:52" ht="15.75">
      <c r="B22" s="78"/>
      <c r="C22" s="79"/>
      <c r="D22" s="63"/>
      <c r="E22" s="44"/>
      <c r="F22" s="63"/>
      <c r="G22" s="44"/>
      <c r="H22" s="63"/>
      <c r="I22" s="44"/>
      <c r="J22" s="66"/>
      <c r="K22" s="44"/>
      <c r="L22" s="63"/>
      <c r="M22" s="44"/>
      <c r="N22" s="63"/>
      <c r="O22" s="44"/>
      <c r="P22" s="63"/>
      <c r="Q22" s="44"/>
      <c r="R22" s="63"/>
      <c r="S22" s="44"/>
      <c r="T22" s="65"/>
      <c r="U22" s="44"/>
      <c r="V22" s="63"/>
      <c r="W22" s="44"/>
      <c r="X22" s="62"/>
      <c r="Y22" s="44"/>
      <c r="Z22" s="62"/>
      <c r="AA22" s="39"/>
      <c r="AD22" s="40"/>
      <c r="AF22" s="40"/>
      <c r="AH22" s="40"/>
      <c r="AJ22" s="40"/>
      <c r="AN22" s="40"/>
      <c r="AP22" s="40"/>
      <c r="AR22" s="40"/>
      <c r="AT22" s="40"/>
      <c r="AX22" s="40"/>
      <c r="AZ22" s="41"/>
    </row>
    <row r="23" spans="2:52" ht="15.75">
      <c r="B23" s="78"/>
      <c r="C23" s="79"/>
      <c r="D23" s="63"/>
      <c r="E23" s="40"/>
      <c r="F23" s="63"/>
      <c r="G23" s="40"/>
      <c r="H23" s="63"/>
      <c r="I23" s="40"/>
      <c r="J23" s="66"/>
      <c r="K23" s="40"/>
      <c r="L23" s="63"/>
      <c r="M23" s="40"/>
      <c r="N23" s="63"/>
      <c r="O23" s="40"/>
      <c r="P23" s="63"/>
      <c r="Q23" s="40"/>
      <c r="R23" s="63"/>
      <c r="S23" s="67"/>
      <c r="T23" s="65"/>
      <c r="U23" s="38"/>
      <c r="V23" s="63"/>
      <c r="W23" s="38"/>
      <c r="X23" s="62"/>
      <c r="Y23" s="52"/>
      <c r="Z23" s="62"/>
      <c r="AA23" s="67"/>
      <c r="AD23" s="40"/>
      <c r="AE23" s="50"/>
      <c r="AF23" s="40"/>
      <c r="AH23" s="40"/>
      <c r="AJ23" s="40"/>
      <c r="AN23" s="40"/>
      <c r="AP23" s="40"/>
      <c r="AR23" s="40"/>
      <c r="AT23" s="40"/>
      <c r="AX23" s="40"/>
      <c r="AZ23" s="41"/>
    </row>
    <row r="24" spans="2:52" ht="15.75">
      <c r="B24" s="78"/>
      <c r="C24" s="79"/>
      <c r="D24" s="63"/>
      <c r="E24" s="38"/>
      <c r="F24" s="63"/>
      <c r="G24" s="38"/>
      <c r="H24" s="63"/>
      <c r="I24" s="38"/>
      <c r="J24" s="66"/>
      <c r="K24" s="38"/>
      <c r="L24" s="63"/>
      <c r="M24" s="38"/>
      <c r="N24" s="63"/>
      <c r="O24" s="38"/>
      <c r="P24" s="63"/>
      <c r="Q24" s="38"/>
      <c r="R24" s="63"/>
      <c r="S24" s="38"/>
      <c r="T24" s="65"/>
      <c r="U24" s="38"/>
      <c r="V24" s="63"/>
      <c r="W24" s="38"/>
      <c r="X24" s="62"/>
      <c r="Y24" s="37"/>
      <c r="Z24" s="62"/>
      <c r="AA24" s="38"/>
      <c r="AD24" s="40"/>
      <c r="AF24" s="40"/>
      <c r="AH24" s="40"/>
      <c r="AJ24" s="40"/>
      <c r="AN24" s="40"/>
      <c r="AP24" s="40"/>
      <c r="AR24" s="40"/>
      <c r="AT24" s="40"/>
      <c r="AX24" s="40"/>
    </row>
    <row r="25" spans="2:52" ht="15.75">
      <c r="B25" s="78"/>
      <c r="C25" s="79"/>
      <c r="D25" s="62"/>
      <c r="E25" s="44"/>
      <c r="F25" s="62"/>
      <c r="G25" s="44"/>
      <c r="H25" s="62"/>
      <c r="I25" s="44"/>
      <c r="J25" s="62"/>
      <c r="K25" s="44"/>
      <c r="L25" s="62"/>
      <c r="M25" s="44"/>
      <c r="N25" s="62"/>
      <c r="O25" s="44"/>
      <c r="P25" s="63"/>
      <c r="Q25" s="44"/>
      <c r="R25" s="63"/>
      <c r="S25" s="44"/>
      <c r="T25" s="62"/>
      <c r="U25" s="44"/>
      <c r="V25" s="62"/>
      <c r="W25" s="44"/>
      <c r="X25" s="62"/>
      <c r="Y25" s="44"/>
      <c r="Z25" s="62"/>
      <c r="AA25" s="38"/>
      <c r="AD25" s="40"/>
      <c r="AF25" s="40"/>
      <c r="AH25" s="40"/>
      <c r="AJ25" s="40"/>
      <c r="AN25" s="40"/>
      <c r="AP25" s="40"/>
      <c r="AR25" s="40"/>
      <c r="AT25" s="40"/>
      <c r="AX25" s="40"/>
    </row>
    <row r="26" spans="2:52" ht="15.75">
      <c r="B26" s="78"/>
      <c r="C26" s="79"/>
      <c r="D26" s="62"/>
      <c r="E26" s="38"/>
      <c r="F26" s="62"/>
      <c r="G26" s="38"/>
      <c r="H26" s="62"/>
      <c r="I26" s="38"/>
      <c r="J26" s="62"/>
      <c r="K26" s="38"/>
      <c r="L26" s="62"/>
      <c r="M26" s="38"/>
      <c r="N26" s="62"/>
      <c r="O26" s="38"/>
      <c r="P26" s="63"/>
      <c r="Q26" s="38"/>
      <c r="R26" s="63"/>
      <c r="S26" s="38"/>
      <c r="T26" s="62"/>
      <c r="U26" s="38"/>
      <c r="V26" s="62"/>
      <c r="W26" s="38"/>
      <c r="X26" s="62"/>
      <c r="Y26" s="37"/>
      <c r="Z26" s="62"/>
      <c r="AA26" s="38"/>
      <c r="AD26" s="40"/>
      <c r="AF26" s="40"/>
      <c r="AH26" s="40"/>
      <c r="AJ26" s="40"/>
      <c r="AN26" s="40"/>
      <c r="AP26" s="40"/>
      <c r="AR26" s="40"/>
      <c r="AT26" s="40"/>
      <c r="AX26" s="40"/>
    </row>
    <row r="27" spans="2:52" ht="15.75">
      <c r="B27" s="78"/>
      <c r="C27" s="79"/>
      <c r="D27" s="63"/>
      <c r="E27" s="40"/>
      <c r="F27" s="62"/>
      <c r="G27" s="40"/>
      <c r="H27" s="63"/>
      <c r="I27" s="40"/>
      <c r="J27" s="66"/>
      <c r="K27" s="68"/>
      <c r="L27" s="63"/>
      <c r="M27" s="40"/>
      <c r="N27" s="62"/>
      <c r="O27" s="38"/>
      <c r="P27" s="63"/>
      <c r="Q27" s="38"/>
      <c r="R27" s="63"/>
      <c r="S27" s="67"/>
      <c r="T27" s="65"/>
      <c r="U27" s="69"/>
      <c r="V27" s="63"/>
      <c r="W27" s="38"/>
      <c r="X27" s="62"/>
      <c r="Y27" s="54"/>
      <c r="Z27" s="62"/>
      <c r="AA27" s="38"/>
      <c r="AD27" s="40"/>
      <c r="AE27" s="51"/>
      <c r="AF27" s="40"/>
      <c r="AG27" s="56"/>
      <c r="AH27" s="40"/>
      <c r="AJ27" s="40"/>
      <c r="AN27" s="40"/>
      <c r="AP27" s="40"/>
      <c r="AR27" s="40"/>
      <c r="AT27" s="40"/>
      <c r="AX27" s="40"/>
    </row>
    <row r="28" spans="2:52" ht="15.75">
      <c r="B28" s="78"/>
      <c r="C28" s="79"/>
      <c r="D28" s="63"/>
      <c r="E28" s="38"/>
      <c r="F28" s="63"/>
      <c r="G28" s="38"/>
      <c r="H28" s="63"/>
      <c r="I28" s="38"/>
      <c r="J28" s="62"/>
      <c r="K28" s="38"/>
      <c r="L28" s="62"/>
      <c r="M28" s="38"/>
      <c r="N28" s="62"/>
      <c r="O28" s="38"/>
      <c r="P28" s="63"/>
      <c r="Q28" s="38"/>
      <c r="R28" s="63"/>
      <c r="S28" s="38"/>
      <c r="T28" s="62"/>
      <c r="U28" s="38"/>
      <c r="V28" s="62"/>
      <c r="W28" s="38"/>
      <c r="X28" s="62"/>
      <c r="Y28" s="37"/>
      <c r="Z28" s="62"/>
      <c r="AA28" s="38"/>
      <c r="AD28" s="40"/>
      <c r="AF28" s="40"/>
      <c r="AH28" s="40"/>
      <c r="AJ28" s="40"/>
      <c r="AN28" s="40"/>
      <c r="AP28" s="40"/>
      <c r="AR28" s="40"/>
      <c r="AT28" s="40"/>
      <c r="AX28" s="40"/>
    </row>
    <row r="29" spans="2:52" ht="15.75">
      <c r="B29" s="78"/>
      <c r="C29" s="79"/>
      <c r="D29" s="63"/>
      <c r="E29" s="38"/>
      <c r="F29" s="63"/>
      <c r="G29" s="38"/>
      <c r="H29" s="63"/>
      <c r="I29" s="38"/>
      <c r="J29" s="62"/>
      <c r="K29" s="38"/>
      <c r="L29" s="62"/>
      <c r="M29" s="38"/>
      <c r="N29" s="62"/>
      <c r="O29" s="38"/>
      <c r="P29" s="63"/>
      <c r="Q29" s="38"/>
      <c r="R29" s="63"/>
      <c r="S29" s="38"/>
      <c r="T29" s="62"/>
      <c r="U29" s="38"/>
      <c r="V29" s="62"/>
      <c r="W29" s="38"/>
      <c r="X29" s="62"/>
      <c r="Y29" s="38"/>
      <c r="Z29" s="62"/>
      <c r="AA29" s="38"/>
      <c r="AD29" s="40"/>
      <c r="AF29" s="40"/>
      <c r="AH29" s="40"/>
      <c r="AJ29" s="40"/>
      <c r="AN29" s="40"/>
      <c r="AR29" s="40"/>
      <c r="AT29" s="40"/>
      <c r="AX29" s="40"/>
    </row>
    <row r="30" spans="2:52" ht="15.75">
      <c r="B30" s="78"/>
      <c r="C30" s="79"/>
      <c r="D30" s="63"/>
      <c r="E30" s="44"/>
      <c r="F30" s="63"/>
      <c r="G30" s="44"/>
      <c r="H30" s="63"/>
      <c r="I30" s="44"/>
      <c r="J30" s="66"/>
      <c r="K30" s="44"/>
      <c r="L30" s="63"/>
      <c r="M30" s="44"/>
      <c r="N30" s="62"/>
      <c r="O30" s="44"/>
      <c r="P30" s="63"/>
      <c r="Q30" s="44"/>
      <c r="R30" s="63"/>
      <c r="S30" s="44"/>
      <c r="T30" s="65"/>
      <c r="U30" s="44"/>
      <c r="V30" s="62"/>
      <c r="W30" s="44"/>
      <c r="X30" s="62"/>
      <c r="Y30" s="44"/>
      <c r="Z30" s="62"/>
      <c r="AA30" s="38"/>
      <c r="AD30" s="40"/>
      <c r="AF30" s="40"/>
      <c r="AH30" s="40"/>
      <c r="AJ30" s="40"/>
      <c r="AN30" s="40"/>
      <c r="AR30" s="40"/>
      <c r="AT30" s="40"/>
      <c r="AX30" s="40"/>
    </row>
    <row r="31" spans="2:52" ht="15.75">
      <c r="B31" s="78"/>
      <c r="C31" s="79"/>
      <c r="D31" s="62"/>
      <c r="E31" s="38"/>
      <c r="F31" s="62"/>
      <c r="G31" s="38"/>
      <c r="H31" s="62"/>
      <c r="I31" s="38"/>
      <c r="J31" s="62"/>
      <c r="K31" s="38"/>
      <c r="L31" s="62"/>
      <c r="M31" s="38"/>
      <c r="N31" s="62"/>
      <c r="O31" s="38"/>
      <c r="P31" s="63"/>
      <c r="Q31" s="38"/>
      <c r="R31" s="63"/>
      <c r="S31" s="38"/>
      <c r="T31" s="62"/>
      <c r="U31" s="38"/>
      <c r="V31" s="62"/>
      <c r="W31" s="38"/>
      <c r="X31" s="62"/>
      <c r="Y31" s="38"/>
      <c r="Z31" s="62"/>
      <c r="AA31" s="38"/>
      <c r="AD31" s="40"/>
      <c r="AF31" s="40"/>
      <c r="AH31" s="40"/>
      <c r="AJ31" s="40"/>
      <c r="AN31" s="40"/>
      <c r="AR31" s="40"/>
    </row>
    <row r="32" spans="2:52" ht="15.75">
      <c r="B32" s="78"/>
      <c r="C32" s="79"/>
      <c r="D32" s="62"/>
      <c r="E32" s="38"/>
      <c r="F32" s="62"/>
      <c r="G32" s="40"/>
      <c r="H32" s="62"/>
      <c r="I32" s="38"/>
      <c r="J32" s="62"/>
      <c r="K32" s="40"/>
      <c r="L32" s="62"/>
      <c r="M32" s="40"/>
      <c r="N32" s="63"/>
      <c r="O32" s="38"/>
      <c r="P32" s="63"/>
      <c r="Q32" s="38"/>
      <c r="R32" s="63"/>
      <c r="S32" s="67"/>
      <c r="T32" s="62"/>
      <c r="U32" s="40"/>
      <c r="V32" s="62"/>
      <c r="W32" s="38"/>
      <c r="X32" s="62"/>
      <c r="Y32" s="38"/>
      <c r="Z32" s="62"/>
      <c r="AA32" s="38"/>
      <c r="AD32" s="40"/>
      <c r="AE32" s="53"/>
      <c r="AF32" s="40"/>
      <c r="AH32" s="40"/>
    </row>
    <row r="33" spans="2:30">
      <c r="B33" s="38"/>
      <c r="C33" s="38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</row>
    <row r="34" spans="2:30">
      <c r="B34" s="38"/>
      <c r="C34" s="38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</row>
    <row r="35" spans="2:30">
      <c r="B35" s="38"/>
      <c r="C35" s="38"/>
    </row>
    <row r="36" spans="2:30">
      <c r="B36" s="38"/>
      <c r="C36" s="38"/>
    </row>
    <row r="37" spans="2:30">
      <c r="B37" s="38"/>
      <c r="C37" s="38"/>
    </row>
    <row r="38" spans="2:30">
      <c r="B38" s="38"/>
      <c r="C38" s="38"/>
    </row>
    <row r="39" spans="2:30">
      <c r="B39" s="38"/>
      <c r="C39" s="38"/>
    </row>
    <row r="40" spans="2:30">
      <c r="B40" s="38"/>
      <c r="C40" s="38"/>
    </row>
    <row r="41" spans="2:30">
      <c r="B41" s="38"/>
      <c r="C41" s="38"/>
    </row>
    <row r="42" spans="2:30">
      <c r="B42" s="38"/>
      <c r="C42" s="38"/>
    </row>
    <row r="43" spans="2:30">
      <c r="B43" s="38"/>
      <c r="C43" s="38"/>
    </row>
    <row r="44" spans="2:30">
      <c r="B44" s="38"/>
      <c r="C44" s="38"/>
    </row>
    <row r="45" spans="2:30">
      <c r="B45" s="38"/>
      <c r="C45" s="38"/>
    </row>
    <row r="46" spans="2:30">
      <c r="B46" s="38"/>
      <c r="C46" s="38"/>
    </row>
    <row r="47" spans="2:30">
      <c r="B47" s="38"/>
      <c r="C47" s="38"/>
    </row>
    <row r="48" spans="2:30">
      <c r="B48" s="38"/>
      <c r="C48" s="38"/>
    </row>
    <row r="49" spans="2:3">
      <c r="B49" s="38"/>
      <c r="C49" s="38"/>
    </row>
    <row r="50" spans="2:3">
      <c r="B50" s="38"/>
      <c r="C50" s="38"/>
    </row>
    <row r="51" spans="2:3">
      <c r="B51" s="38"/>
      <c r="C51" s="38"/>
    </row>
    <row r="52" spans="2:3">
      <c r="B52" s="38"/>
      <c r="C52" s="38"/>
    </row>
    <row r="53" spans="2:3">
      <c r="B53" s="38"/>
      <c r="C53" s="38"/>
    </row>
    <row r="54" spans="2:3">
      <c r="B54" s="38"/>
      <c r="C54" s="38"/>
    </row>
    <row r="55" spans="2:3">
      <c r="B55" s="38"/>
      <c r="C55" s="38"/>
    </row>
    <row r="56" spans="2:3">
      <c r="B56" s="38"/>
      <c r="C56" s="38"/>
    </row>
    <row r="57" spans="2:3">
      <c r="B57" s="38"/>
      <c r="C57" s="38"/>
    </row>
    <row r="58" spans="2:3">
      <c r="B58" s="38"/>
      <c r="C58" s="38"/>
    </row>
    <row r="59" spans="2:3">
      <c r="B59" s="38"/>
      <c r="C59" s="38"/>
    </row>
    <row r="60" spans="2:3">
      <c r="B60" s="38"/>
      <c r="C60" s="38"/>
    </row>
    <row r="61" spans="2:3">
      <c r="B61" s="38"/>
      <c r="C61" s="38"/>
    </row>
    <row r="62" spans="2:3">
      <c r="B62" s="38"/>
      <c r="C62" s="38"/>
    </row>
    <row r="63" spans="2:3">
      <c r="B63" s="38"/>
      <c r="C63" s="38"/>
    </row>
  </sheetData>
  <mergeCells count="30">
    <mergeCell ref="B2:BC2"/>
    <mergeCell ref="B4:B5"/>
    <mergeCell ref="C4:C5"/>
    <mergeCell ref="D4:E4"/>
    <mergeCell ref="F4:G4"/>
    <mergeCell ref="H4:I4"/>
    <mergeCell ref="J4:K4"/>
    <mergeCell ref="L4:M4"/>
    <mergeCell ref="N4:O4"/>
    <mergeCell ref="P4:Q4"/>
    <mergeCell ref="V4:W4"/>
    <mergeCell ref="AX4:AY4"/>
    <mergeCell ref="AZ4:BA4"/>
    <mergeCell ref="BB4:BC4"/>
    <mergeCell ref="AT4:AU4"/>
    <mergeCell ref="AV4:AW4"/>
    <mergeCell ref="B13:C13"/>
    <mergeCell ref="AL4:AM4"/>
    <mergeCell ref="AN4:AO4"/>
    <mergeCell ref="AP4:AQ4"/>
    <mergeCell ref="AR4:AS4"/>
    <mergeCell ref="Z4:AA4"/>
    <mergeCell ref="AB4:AC4"/>
    <mergeCell ref="AD4:AE4"/>
    <mergeCell ref="AF4:AG4"/>
    <mergeCell ref="AH4:AI4"/>
    <mergeCell ref="X4:Y4"/>
    <mergeCell ref="AJ4:AK4"/>
    <mergeCell ref="R4:S4"/>
    <mergeCell ref="T4:U4"/>
  </mergeCells>
  <conditionalFormatting sqref="T27 T30 T17 T21:T24">
    <cfRule type="cellIs" dxfId="0" priority="1" stopIfTrue="1" operator="equal">
      <formula>0</formula>
    </cfRule>
  </conditionalFormatting>
  <pageMargins left="0.39370078740157483" right="0.39370078740157483" top="0.39370078740157483" bottom="0.39370078740157483" header="0.19685039370078741" footer="0.19685039370078741"/>
  <pageSetup paperSize="9" scale="92" orientation="landscape" r:id="rId1"/>
  <headerFooter>
    <oddHeader>&amp;LAgencija za osiguranje u BiH&amp;CStatistika tržišta osiguranja&amp;RGodišnje izvješće</oddHeader>
    <oddFooter>&amp;CU izvješće su uključeni podatci zaključno s 31.12.2013. godine.&amp;R&amp;P</oddFooter>
  </headerFooter>
  <colBreaks count="2" manualBreakCount="2">
    <brk id="13" max="1048575" man="1"/>
    <brk id="2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1"/>
  <sheetViews>
    <sheetView showGridLines="0" showRuler="0" view="pageLayout" zoomScaleNormal="100" workbookViewId="0">
      <selection activeCell="B2" sqref="B2:I2"/>
    </sheetView>
  </sheetViews>
  <sheetFormatPr defaultColWidth="10.28515625" defaultRowHeight="15"/>
  <cols>
    <col min="1" max="1" width="4.28515625" style="1" customWidth="1"/>
    <col min="2" max="2" width="26.85546875" style="1" customWidth="1"/>
    <col min="3" max="3" width="11.7109375" style="1" bestFit="1" customWidth="1"/>
    <col min="4" max="4" width="16.140625" style="1" customWidth="1"/>
    <col min="5" max="5" width="14.7109375" style="1" bestFit="1" customWidth="1"/>
    <col min="6" max="6" width="13.42578125" style="1" bestFit="1" customWidth="1"/>
    <col min="7" max="7" width="15.5703125" style="1" bestFit="1" customWidth="1"/>
    <col min="8" max="8" width="14.7109375" style="1" bestFit="1" customWidth="1"/>
    <col min="9" max="9" width="16.28515625" style="1" customWidth="1"/>
    <col min="10" max="254" width="10.28515625" style="1"/>
    <col min="255" max="255" width="23.28515625" style="1" customWidth="1"/>
    <col min="256" max="256" width="14.5703125" style="1" customWidth="1"/>
    <col min="257" max="257" width="16.140625" style="1" customWidth="1"/>
    <col min="258" max="258" width="14.140625" style="1" customWidth="1"/>
    <col min="259" max="259" width="14.42578125" style="1" customWidth="1"/>
    <col min="260" max="260" width="16.28515625" style="1" customWidth="1"/>
    <col min="261" max="261" width="15.5703125" style="1" customWidth="1"/>
    <col min="262" max="262" width="19.5703125" style="1" customWidth="1"/>
    <col min="263" max="263" width="13.5703125" style="1" customWidth="1"/>
    <col min="264" max="264" width="9.28515625" style="1" customWidth="1"/>
    <col min="265" max="510" width="10.28515625" style="1"/>
    <col min="511" max="511" width="23.28515625" style="1" customWidth="1"/>
    <col min="512" max="512" width="14.5703125" style="1" customWidth="1"/>
    <col min="513" max="513" width="16.140625" style="1" customWidth="1"/>
    <col min="514" max="514" width="14.140625" style="1" customWidth="1"/>
    <col min="515" max="515" width="14.42578125" style="1" customWidth="1"/>
    <col min="516" max="516" width="16.28515625" style="1" customWidth="1"/>
    <col min="517" max="517" width="15.5703125" style="1" customWidth="1"/>
    <col min="518" max="518" width="19.5703125" style="1" customWidth="1"/>
    <col min="519" max="519" width="13.5703125" style="1" customWidth="1"/>
    <col min="520" max="520" width="9.28515625" style="1" customWidth="1"/>
    <col min="521" max="766" width="10.28515625" style="1"/>
    <col min="767" max="767" width="23.28515625" style="1" customWidth="1"/>
    <col min="768" max="768" width="14.5703125" style="1" customWidth="1"/>
    <col min="769" max="769" width="16.140625" style="1" customWidth="1"/>
    <col min="770" max="770" width="14.140625" style="1" customWidth="1"/>
    <col min="771" max="771" width="14.42578125" style="1" customWidth="1"/>
    <col min="772" max="772" width="16.28515625" style="1" customWidth="1"/>
    <col min="773" max="773" width="15.5703125" style="1" customWidth="1"/>
    <col min="774" max="774" width="19.5703125" style="1" customWidth="1"/>
    <col min="775" max="775" width="13.5703125" style="1" customWidth="1"/>
    <col min="776" max="776" width="9.28515625" style="1" customWidth="1"/>
    <col min="777" max="1022" width="10.28515625" style="1"/>
    <col min="1023" max="1023" width="23.28515625" style="1" customWidth="1"/>
    <col min="1024" max="1024" width="14.5703125" style="1" customWidth="1"/>
    <col min="1025" max="1025" width="16.140625" style="1" customWidth="1"/>
    <col min="1026" max="1026" width="14.140625" style="1" customWidth="1"/>
    <col min="1027" max="1027" width="14.42578125" style="1" customWidth="1"/>
    <col min="1028" max="1028" width="16.28515625" style="1" customWidth="1"/>
    <col min="1029" max="1029" width="15.5703125" style="1" customWidth="1"/>
    <col min="1030" max="1030" width="19.5703125" style="1" customWidth="1"/>
    <col min="1031" max="1031" width="13.5703125" style="1" customWidth="1"/>
    <col min="1032" max="1032" width="9.28515625" style="1" customWidth="1"/>
    <col min="1033" max="1278" width="10.28515625" style="1"/>
    <col min="1279" max="1279" width="23.28515625" style="1" customWidth="1"/>
    <col min="1280" max="1280" width="14.5703125" style="1" customWidth="1"/>
    <col min="1281" max="1281" width="16.140625" style="1" customWidth="1"/>
    <col min="1282" max="1282" width="14.140625" style="1" customWidth="1"/>
    <col min="1283" max="1283" width="14.42578125" style="1" customWidth="1"/>
    <col min="1284" max="1284" width="16.28515625" style="1" customWidth="1"/>
    <col min="1285" max="1285" width="15.5703125" style="1" customWidth="1"/>
    <col min="1286" max="1286" width="19.5703125" style="1" customWidth="1"/>
    <col min="1287" max="1287" width="13.5703125" style="1" customWidth="1"/>
    <col min="1288" max="1288" width="9.28515625" style="1" customWidth="1"/>
    <col min="1289" max="1534" width="10.28515625" style="1"/>
    <col min="1535" max="1535" width="23.28515625" style="1" customWidth="1"/>
    <col min="1536" max="1536" width="14.5703125" style="1" customWidth="1"/>
    <col min="1537" max="1537" width="16.140625" style="1" customWidth="1"/>
    <col min="1538" max="1538" width="14.140625" style="1" customWidth="1"/>
    <col min="1539" max="1539" width="14.42578125" style="1" customWidth="1"/>
    <col min="1540" max="1540" width="16.28515625" style="1" customWidth="1"/>
    <col min="1541" max="1541" width="15.5703125" style="1" customWidth="1"/>
    <col min="1542" max="1542" width="19.5703125" style="1" customWidth="1"/>
    <col min="1543" max="1543" width="13.5703125" style="1" customWidth="1"/>
    <col min="1544" max="1544" width="9.28515625" style="1" customWidth="1"/>
    <col min="1545" max="1790" width="10.28515625" style="1"/>
    <col min="1791" max="1791" width="23.28515625" style="1" customWidth="1"/>
    <col min="1792" max="1792" width="14.5703125" style="1" customWidth="1"/>
    <col min="1793" max="1793" width="16.140625" style="1" customWidth="1"/>
    <col min="1794" max="1794" width="14.140625" style="1" customWidth="1"/>
    <col min="1795" max="1795" width="14.42578125" style="1" customWidth="1"/>
    <col min="1796" max="1796" width="16.28515625" style="1" customWidth="1"/>
    <col min="1797" max="1797" width="15.5703125" style="1" customWidth="1"/>
    <col min="1798" max="1798" width="19.5703125" style="1" customWidth="1"/>
    <col min="1799" max="1799" width="13.5703125" style="1" customWidth="1"/>
    <col min="1800" max="1800" width="9.28515625" style="1" customWidth="1"/>
    <col min="1801" max="2046" width="10.28515625" style="1"/>
    <col min="2047" max="2047" width="23.28515625" style="1" customWidth="1"/>
    <col min="2048" max="2048" width="14.5703125" style="1" customWidth="1"/>
    <col min="2049" max="2049" width="16.140625" style="1" customWidth="1"/>
    <col min="2050" max="2050" width="14.140625" style="1" customWidth="1"/>
    <col min="2051" max="2051" width="14.42578125" style="1" customWidth="1"/>
    <col min="2052" max="2052" width="16.28515625" style="1" customWidth="1"/>
    <col min="2053" max="2053" width="15.5703125" style="1" customWidth="1"/>
    <col min="2054" max="2054" width="19.5703125" style="1" customWidth="1"/>
    <col min="2055" max="2055" width="13.5703125" style="1" customWidth="1"/>
    <col min="2056" max="2056" width="9.28515625" style="1" customWidth="1"/>
    <col min="2057" max="2302" width="10.28515625" style="1"/>
    <col min="2303" max="2303" width="23.28515625" style="1" customWidth="1"/>
    <col min="2304" max="2304" width="14.5703125" style="1" customWidth="1"/>
    <col min="2305" max="2305" width="16.140625" style="1" customWidth="1"/>
    <col min="2306" max="2306" width="14.140625" style="1" customWidth="1"/>
    <col min="2307" max="2307" width="14.42578125" style="1" customWidth="1"/>
    <col min="2308" max="2308" width="16.28515625" style="1" customWidth="1"/>
    <col min="2309" max="2309" width="15.5703125" style="1" customWidth="1"/>
    <col min="2310" max="2310" width="19.5703125" style="1" customWidth="1"/>
    <col min="2311" max="2311" width="13.5703125" style="1" customWidth="1"/>
    <col min="2312" max="2312" width="9.28515625" style="1" customWidth="1"/>
    <col min="2313" max="2558" width="10.28515625" style="1"/>
    <col min="2559" max="2559" width="23.28515625" style="1" customWidth="1"/>
    <col min="2560" max="2560" width="14.5703125" style="1" customWidth="1"/>
    <col min="2561" max="2561" width="16.140625" style="1" customWidth="1"/>
    <col min="2562" max="2562" width="14.140625" style="1" customWidth="1"/>
    <col min="2563" max="2563" width="14.42578125" style="1" customWidth="1"/>
    <col min="2564" max="2564" width="16.28515625" style="1" customWidth="1"/>
    <col min="2565" max="2565" width="15.5703125" style="1" customWidth="1"/>
    <col min="2566" max="2566" width="19.5703125" style="1" customWidth="1"/>
    <col min="2567" max="2567" width="13.5703125" style="1" customWidth="1"/>
    <col min="2568" max="2568" width="9.28515625" style="1" customWidth="1"/>
    <col min="2569" max="2814" width="10.28515625" style="1"/>
    <col min="2815" max="2815" width="23.28515625" style="1" customWidth="1"/>
    <col min="2816" max="2816" width="14.5703125" style="1" customWidth="1"/>
    <col min="2817" max="2817" width="16.140625" style="1" customWidth="1"/>
    <col min="2818" max="2818" width="14.140625" style="1" customWidth="1"/>
    <col min="2819" max="2819" width="14.42578125" style="1" customWidth="1"/>
    <col min="2820" max="2820" width="16.28515625" style="1" customWidth="1"/>
    <col min="2821" max="2821" width="15.5703125" style="1" customWidth="1"/>
    <col min="2822" max="2822" width="19.5703125" style="1" customWidth="1"/>
    <col min="2823" max="2823" width="13.5703125" style="1" customWidth="1"/>
    <col min="2824" max="2824" width="9.28515625" style="1" customWidth="1"/>
    <col min="2825" max="3070" width="10.28515625" style="1"/>
    <col min="3071" max="3071" width="23.28515625" style="1" customWidth="1"/>
    <col min="3072" max="3072" width="14.5703125" style="1" customWidth="1"/>
    <col min="3073" max="3073" width="16.140625" style="1" customWidth="1"/>
    <col min="3074" max="3074" width="14.140625" style="1" customWidth="1"/>
    <col min="3075" max="3075" width="14.42578125" style="1" customWidth="1"/>
    <col min="3076" max="3076" width="16.28515625" style="1" customWidth="1"/>
    <col min="3077" max="3077" width="15.5703125" style="1" customWidth="1"/>
    <col min="3078" max="3078" width="19.5703125" style="1" customWidth="1"/>
    <col min="3079" max="3079" width="13.5703125" style="1" customWidth="1"/>
    <col min="3080" max="3080" width="9.28515625" style="1" customWidth="1"/>
    <col min="3081" max="3326" width="10.28515625" style="1"/>
    <col min="3327" max="3327" width="23.28515625" style="1" customWidth="1"/>
    <col min="3328" max="3328" width="14.5703125" style="1" customWidth="1"/>
    <col min="3329" max="3329" width="16.140625" style="1" customWidth="1"/>
    <col min="3330" max="3330" width="14.140625" style="1" customWidth="1"/>
    <col min="3331" max="3331" width="14.42578125" style="1" customWidth="1"/>
    <col min="3332" max="3332" width="16.28515625" style="1" customWidth="1"/>
    <col min="3333" max="3333" width="15.5703125" style="1" customWidth="1"/>
    <col min="3334" max="3334" width="19.5703125" style="1" customWidth="1"/>
    <col min="3335" max="3335" width="13.5703125" style="1" customWidth="1"/>
    <col min="3336" max="3336" width="9.28515625" style="1" customWidth="1"/>
    <col min="3337" max="3582" width="10.28515625" style="1"/>
    <col min="3583" max="3583" width="23.28515625" style="1" customWidth="1"/>
    <col min="3584" max="3584" width="14.5703125" style="1" customWidth="1"/>
    <col min="3585" max="3585" width="16.140625" style="1" customWidth="1"/>
    <col min="3586" max="3586" width="14.140625" style="1" customWidth="1"/>
    <col min="3587" max="3587" width="14.42578125" style="1" customWidth="1"/>
    <col min="3588" max="3588" width="16.28515625" style="1" customWidth="1"/>
    <col min="3589" max="3589" width="15.5703125" style="1" customWidth="1"/>
    <col min="3590" max="3590" width="19.5703125" style="1" customWidth="1"/>
    <col min="3591" max="3591" width="13.5703125" style="1" customWidth="1"/>
    <col min="3592" max="3592" width="9.28515625" style="1" customWidth="1"/>
    <col min="3593" max="3838" width="10.28515625" style="1"/>
    <col min="3839" max="3839" width="23.28515625" style="1" customWidth="1"/>
    <col min="3840" max="3840" width="14.5703125" style="1" customWidth="1"/>
    <col min="3841" max="3841" width="16.140625" style="1" customWidth="1"/>
    <col min="3842" max="3842" width="14.140625" style="1" customWidth="1"/>
    <col min="3843" max="3843" width="14.42578125" style="1" customWidth="1"/>
    <col min="3844" max="3844" width="16.28515625" style="1" customWidth="1"/>
    <col min="3845" max="3845" width="15.5703125" style="1" customWidth="1"/>
    <col min="3846" max="3846" width="19.5703125" style="1" customWidth="1"/>
    <col min="3847" max="3847" width="13.5703125" style="1" customWidth="1"/>
    <col min="3848" max="3848" width="9.28515625" style="1" customWidth="1"/>
    <col min="3849" max="4094" width="10.28515625" style="1"/>
    <col min="4095" max="4095" width="23.28515625" style="1" customWidth="1"/>
    <col min="4096" max="4096" width="14.5703125" style="1" customWidth="1"/>
    <col min="4097" max="4097" width="16.140625" style="1" customWidth="1"/>
    <col min="4098" max="4098" width="14.140625" style="1" customWidth="1"/>
    <col min="4099" max="4099" width="14.42578125" style="1" customWidth="1"/>
    <col min="4100" max="4100" width="16.28515625" style="1" customWidth="1"/>
    <col min="4101" max="4101" width="15.5703125" style="1" customWidth="1"/>
    <col min="4102" max="4102" width="19.5703125" style="1" customWidth="1"/>
    <col min="4103" max="4103" width="13.5703125" style="1" customWidth="1"/>
    <col min="4104" max="4104" width="9.28515625" style="1" customWidth="1"/>
    <col min="4105" max="4350" width="10.28515625" style="1"/>
    <col min="4351" max="4351" width="23.28515625" style="1" customWidth="1"/>
    <col min="4352" max="4352" width="14.5703125" style="1" customWidth="1"/>
    <col min="4353" max="4353" width="16.140625" style="1" customWidth="1"/>
    <col min="4354" max="4354" width="14.140625" style="1" customWidth="1"/>
    <col min="4355" max="4355" width="14.42578125" style="1" customWidth="1"/>
    <col min="4356" max="4356" width="16.28515625" style="1" customWidth="1"/>
    <col min="4357" max="4357" width="15.5703125" style="1" customWidth="1"/>
    <col min="4358" max="4358" width="19.5703125" style="1" customWidth="1"/>
    <col min="4359" max="4359" width="13.5703125" style="1" customWidth="1"/>
    <col min="4360" max="4360" width="9.28515625" style="1" customWidth="1"/>
    <col min="4361" max="4606" width="10.28515625" style="1"/>
    <col min="4607" max="4607" width="23.28515625" style="1" customWidth="1"/>
    <col min="4608" max="4608" width="14.5703125" style="1" customWidth="1"/>
    <col min="4609" max="4609" width="16.140625" style="1" customWidth="1"/>
    <col min="4610" max="4610" width="14.140625" style="1" customWidth="1"/>
    <col min="4611" max="4611" width="14.42578125" style="1" customWidth="1"/>
    <col min="4612" max="4612" width="16.28515625" style="1" customWidth="1"/>
    <col min="4613" max="4613" width="15.5703125" style="1" customWidth="1"/>
    <col min="4614" max="4614" width="19.5703125" style="1" customWidth="1"/>
    <col min="4615" max="4615" width="13.5703125" style="1" customWidth="1"/>
    <col min="4616" max="4616" width="9.28515625" style="1" customWidth="1"/>
    <col min="4617" max="4862" width="10.28515625" style="1"/>
    <col min="4863" max="4863" width="23.28515625" style="1" customWidth="1"/>
    <col min="4864" max="4864" width="14.5703125" style="1" customWidth="1"/>
    <col min="4865" max="4865" width="16.140625" style="1" customWidth="1"/>
    <col min="4866" max="4866" width="14.140625" style="1" customWidth="1"/>
    <col min="4867" max="4867" width="14.42578125" style="1" customWidth="1"/>
    <col min="4868" max="4868" width="16.28515625" style="1" customWidth="1"/>
    <col min="4869" max="4869" width="15.5703125" style="1" customWidth="1"/>
    <col min="4870" max="4870" width="19.5703125" style="1" customWidth="1"/>
    <col min="4871" max="4871" width="13.5703125" style="1" customWidth="1"/>
    <col min="4872" max="4872" width="9.28515625" style="1" customWidth="1"/>
    <col min="4873" max="5118" width="10.28515625" style="1"/>
    <col min="5119" max="5119" width="23.28515625" style="1" customWidth="1"/>
    <col min="5120" max="5120" width="14.5703125" style="1" customWidth="1"/>
    <col min="5121" max="5121" width="16.140625" style="1" customWidth="1"/>
    <col min="5122" max="5122" width="14.140625" style="1" customWidth="1"/>
    <col min="5123" max="5123" width="14.42578125" style="1" customWidth="1"/>
    <col min="5124" max="5124" width="16.28515625" style="1" customWidth="1"/>
    <col min="5125" max="5125" width="15.5703125" style="1" customWidth="1"/>
    <col min="5126" max="5126" width="19.5703125" style="1" customWidth="1"/>
    <col min="5127" max="5127" width="13.5703125" style="1" customWidth="1"/>
    <col min="5128" max="5128" width="9.28515625" style="1" customWidth="1"/>
    <col min="5129" max="5374" width="10.28515625" style="1"/>
    <col min="5375" max="5375" width="23.28515625" style="1" customWidth="1"/>
    <col min="5376" max="5376" width="14.5703125" style="1" customWidth="1"/>
    <col min="5377" max="5377" width="16.140625" style="1" customWidth="1"/>
    <col min="5378" max="5378" width="14.140625" style="1" customWidth="1"/>
    <col min="5379" max="5379" width="14.42578125" style="1" customWidth="1"/>
    <col min="5380" max="5380" width="16.28515625" style="1" customWidth="1"/>
    <col min="5381" max="5381" width="15.5703125" style="1" customWidth="1"/>
    <col min="5382" max="5382" width="19.5703125" style="1" customWidth="1"/>
    <col min="5383" max="5383" width="13.5703125" style="1" customWidth="1"/>
    <col min="5384" max="5384" width="9.28515625" style="1" customWidth="1"/>
    <col min="5385" max="5630" width="10.28515625" style="1"/>
    <col min="5631" max="5631" width="23.28515625" style="1" customWidth="1"/>
    <col min="5632" max="5632" width="14.5703125" style="1" customWidth="1"/>
    <col min="5633" max="5633" width="16.140625" style="1" customWidth="1"/>
    <col min="5634" max="5634" width="14.140625" style="1" customWidth="1"/>
    <col min="5635" max="5635" width="14.42578125" style="1" customWidth="1"/>
    <col min="5636" max="5636" width="16.28515625" style="1" customWidth="1"/>
    <col min="5637" max="5637" width="15.5703125" style="1" customWidth="1"/>
    <col min="5638" max="5638" width="19.5703125" style="1" customWidth="1"/>
    <col min="5639" max="5639" width="13.5703125" style="1" customWidth="1"/>
    <col min="5640" max="5640" width="9.28515625" style="1" customWidth="1"/>
    <col min="5641" max="5886" width="10.28515625" style="1"/>
    <col min="5887" max="5887" width="23.28515625" style="1" customWidth="1"/>
    <col min="5888" max="5888" width="14.5703125" style="1" customWidth="1"/>
    <col min="5889" max="5889" width="16.140625" style="1" customWidth="1"/>
    <col min="5890" max="5890" width="14.140625" style="1" customWidth="1"/>
    <col min="5891" max="5891" width="14.42578125" style="1" customWidth="1"/>
    <col min="5892" max="5892" width="16.28515625" style="1" customWidth="1"/>
    <col min="5893" max="5893" width="15.5703125" style="1" customWidth="1"/>
    <col min="5894" max="5894" width="19.5703125" style="1" customWidth="1"/>
    <col min="5895" max="5895" width="13.5703125" style="1" customWidth="1"/>
    <col min="5896" max="5896" width="9.28515625" style="1" customWidth="1"/>
    <col min="5897" max="6142" width="10.28515625" style="1"/>
    <col min="6143" max="6143" width="23.28515625" style="1" customWidth="1"/>
    <col min="6144" max="6144" width="14.5703125" style="1" customWidth="1"/>
    <col min="6145" max="6145" width="16.140625" style="1" customWidth="1"/>
    <col min="6146" max="6146" width="14.140625" style="1" customWidth="1"/>
    <col min="6147" max="6147" width="14.42578125" style="1" customWidth="1"/>
    <col min="6148" max="6148" width="16.28515625" style="1" customWidth="1"/>
    <col min="6149" max="6149" width="15.5703125" style="1" customWidth="1"/>
    <col min="6150" max="6150" width="19.5703125" style="1" customWidth="1"/>
    <col min="6151" max="6151" width="13.5703125" style="1" customWidth="1"/>
    <col min="6152" max="6152" width="9.28515625" style="1" customWidth="1"/>
    <col min="6153" max="6398" width="10.28515625" style="1"/>
    <col min="6399" max="6399" width="23.28515625" style="1" customWidth="1"/>
    <col min="6400" max="6400" width="14.5703125" style="1" customWidth="1"/>
    <col min="6401" max="6401" width="16.140625" style="1" customWidth="1"/>
    <col min="6402" max="6402" width="14.140625" style="1" customWidth="1"/>
    <col min="6403" max="6403" width="14.42578125" style="1" customWidth="1"/>
    <col min="6404" max="6404" width="16.28515625" style="1" customWidth="1"/>
    <col min="6405" max="6405" width="15.5703125" style="1" customWidth="1"/>
    <col min="6406" max="6406" width="19.5703125" style="1" customWidth="1"/>
    <col min="6407" max="6407" width="13.5703125" style="1" customWidth="1"/>
    <col min="6408" max="6408" width="9.28515625" style="1" customWidth="1"/>
    <col min="6409" max="6654" width="10.28515625" style="1"/>
    <col min="6655" max="6655" width="23.28515625" style="1" customWidth="1"/>
    <col min="6656" max="6656" width="14.5703125" style="1" customWidth="1"/>
    <col min="6657" max="6657" width="16.140625" style="1" customWidth="1"/>
    <col min="6658" max="6658" width="14.140625" style="1" customWidth="1"/>
    <col min="6659" max="6659" width="14.42578125" style="1" customWidth="1"/>
    <col min="6660" max="6660" width="16.28515625" style="1" customWidth="1"/>
    <col min="6661" max="6661" width="15.5703125" style="1" customWidth="1"/>
    <col min="6662" max="6662" width="19.5703125" style="1" customWidth="1"/>
    <col min="6663" max="6663" width="13.5703125" style="1" customWidth="1"/>
    <col min="6664" max="6664" width="9.28515625" style="1" customWidth="1"/>
    <col min="6665" max="6910" width="10.28515625" style="1"/>
    <col min="6911" max="6911" width="23.28515625" style="1" customWidth="1"/>
    <col min="6912" max="6912" width="14.5703125" style="1" customWidth="1"/>
    <col min="6913" max="6913" width="16.140625" style="1" customWidth="1"/>
    <col min="6914" max="6914" width="14.140625" style="1" customWidth="1"/>
    <col min="6915" max="6915" width="14.42578125" style="1" customWidth="1"/>
    <col min="6916" max="6916" width="16.28515625" style="1" customWidth="1"/>
    <col min="6917" max="6917" width="15.5703125" style="1" customWidth="1"/>
    <col min="6918" max="6918" width="19.5703125" style="1" customWidth="1"/>
    <col min="6919" max="6919" width="13.5703125" style="1" customWidth="1"/>
    <col min="6920" max="6920" width="9.28515625" style="1" customWidth="1"/>
    <col min="6921" max="7166" width="10.28515625" style="1"/>
    <col min="7167" max="7167" width="23.28515625" style="1" customWidth="1"/>
    <col min="7168" max="7168" width="14.5703125" style="1" customWidth="1"/>
    <col min="7169" max="7169" width="16.140625" style="1" customWidth="1"/>
    <col min="7170" max="7170" width="14.140625" style="1" customWidth="1"/>
    <col min="7171" max="7171" width="14.42578125" style="1" customWidth="1"/>
    <col min="7172" max="7172" width="16.28515625" style="1" customWidth="1"/>
    <col min="7173" max="7173" width="15.5703125" style="1" customWidth="1"/>
    <col min="7174" max="7174" width="19.5703125" style="1" customWidth="1"/>
    <col min="7175" max="7175" width="13.5703125" style="1" customWidth="1"/>
    <col min="7176" max="7176" width="9.28515625" style="1" customWidth="1"/>
    <col min="7177" max="7422" width="10.28515625" style="1"/>
    <col min="7423" max="7423" width="23.28515625" style="1" customWidth="1"/>
    <col min="7424" max="7424" width="14.5703125" style="1" customWidth="1"/>
    <col min="7425" max="7425" width="16.140625" style="1" customWidth="1"/>
    <col min="7426" max="7426" width="14.140625" style="1" customWidth="1"/>
    <col min="7427" max="7427" width="14.42578125" style="1" customWidth="1"/>
    <col min="7428" max="7428" width="16.28515625" style="1" customWidth="1"/>
    <col min="7429" max="7429" width="15.5703125" style="1" customWidth="1"/>
    <col min="7430" max="7430" width="19.5703125" style="1" customWidth="1"/>
    <col min="7431" max="7431" width="13.5703125" style="1" customWidth="1"/>
    <col min="7432" max="7432" width="9.28515625" style="1" customWidth="1"/>
    <col min="7433" max="7678" width="10.28515625" style="1"/>
    <col min="7679" max="7679" width="23.28515625" style="1" customWidth="1"/>
    <col min="7680" max="7680" width="14.5703125" style="1" customWidth="1"/>
    <col min="7681" max="7681" width="16.140625" style="1" customWidth="1"/>
    <col min="7682" max="7682" width="14.140625" style="1" customWidth="1"/>
    <col min="7683" max="7683" width="14.42578125" style="1" customWidth="1"/>
    <col min="7684" max="7684" width="16.28515625" style="1" customWidth="1"/>
    <col min="7685" max="7685" width="15.5703125" style="1" customWidth="1"/>
    <col min="7686" max="7686" width="19.5703125" style="1" customWidth="1"/>
    <col min="7687" max="7687" width="13.5703125" style="1" customWidth="1"/>
    <col min="7688" max="7688" width="9.28515625" style="1" customWidth="1"/>
    <col min="7689" max="7934" width="10.28515625" style="1"/>
    <col min="7935" max="7935" width="23.28515625" style="1" customWidth="1"/>
    <col min="7936" max="7936" width="14.5703125" style="1" customWidth="1"/>
    <col min="7937" max="7937" width="16.140625" style="1" customWidth="1"/>
    <col min="7938" max="7938" width="14.140625" style="1" customWidth="1"/>
    <col min="7939" max="7939" width="14.42578125" style="1" customWidth="1"/>
    <col min="7940" max="7940" width="16.28515625" style="1" customWidth="1"/>
    <col min="7941" max="7941" width="15.5703125" style="1" customWidth="1"/>
    <col min="7942" max="7942" width="19.5703125" style="1" customWidth="1"/>
    <col min="7943" max="7943" width="13.5703125" style="1" customWidth="1"/>
    <col min="7944" max="7944" width="9.28515625" style="1" customWidth="1"/>
    <col min="7945" max="8190" width="10.28515625" style="1"/>
    <col min="8191" max="8191" width="23.28515625" style="1" customWidth="1"/>
    <col min="8192" max="8192" width="14.5703125" style="1" customWidth="1"/>
    <col min="8193" max="8193" width="16.140625" style="1" customWidth="1"/>
    <col min="8194" max="8194" width="14.140625" style="1" customWidth="1"/>
    <col min="8195" max="8195" width="14.42578125" style="1" customWidth="1"/>
    <col min="8196" max="8196" width="16.28515625" style="1" customWidth="1"/>
    <col min="8197" max="8197" width="15.5703125" style="1" customWidth="1"/>
    <col min="8198" max="8198" width="19.5703125" style="1" customWidth="1"/>
    <col min="8199" max="8199" width="13.5703125" style="1" customWidth="1"/>
    <col min="8200" max="8200" width="9.28515625" style="1" customWidth="1"/>
    <col min="8201" max="8446" width="10.28515625" style="1"/>
    <col min="8447" max="8447" width="23.28515625" style="1" customWidth="1"/>
    <col min="8448" max="8448" width="14.5703125" style="1" customWidth="1"/>
    <col min="8449" max="8449" width="16.140625" style="1" customWidth="1"/>
    <col min="8450" max="8450" width="14.140625" style="1" customWidth="1"/>
    <col min="8451" max="8451" width="14.42578125" style="1" customWidth="1"/>
    <col min="8452" max="8452" width="16.28515625" style="1" customWidth="1"/>
    <col min="8453" max="8453" width="15.5703125" style="1" customWidth="1"/>
    <col min="8454" max="8454" width="19.5703125" style="1" customWidth="1"/>
    <col min="8455" max="8455" width="13.5703125" style="1" customWidth="1"/>
    <col min="8456" max="8456" width="9.28515625" style="1" customWidth="1"/>
    <col min="8457" max="8702" width="10.28515625" style="1"/>
    <col min="8703" max="8703" width="23.28515625" style="1" customWidth="1"/>
    <col min="8704" max="8704" width="14.5703125" style="1" customWidth="1"/>
    <col min="8705" max="8705" width="16.140625" style="1" customWidth="1"/>
    <col min="8706" max="8706" width="14.140625" style="1" customWidth="1"/>
    <col min="8707" max="8707" width="14.42578125" style="1" customWidth="1"/>
    <col min="8708" max="8708" width="16.28515625" style="1" customWidth="1"/>
    <col min="8709" max="8709" width="15.5703125" style="1" customWidth="1"/>
    <col min="8710" max="8710" width="19.5703125" style="1" customWidth="1"/>
    <col min="8711" max="8711" width="13.5703125" style="1" customWidth="1"/>
    <col min="8712" max="8712" width="9.28515625" style="1" customWidth="1"/>
    <col min="8713" max="8958" width="10.28515625" style="1"/>
    <col min="8959" max="8959" width="23.28515625" style="1" customWidth="1"/>
    <col min="8960" max="8960" width="14.5703125" style="1" customWidth="1"/>
    <col min="8961" max="8961" width="16.140625" style="1" customWidth="1"/>
    <col min="8962" max="8962" width="14.140625" style="1" customWidth="1"/>
    <col min="8963" max="8963" width="14.42578125" style="1" customWidth="1"/>
    <col min="8964" max="8964" width="16.28515625" style="1" customWidth="1"/>
    <col min="8965" max="8965" width="15.5703125" style="1" customWidth="1"/>
    <col min="8966" max="8966" width="19.5703125" style="1" customWidth="1"/>
    <col min="8967" max="8967" width="13.5703125" style="1" customWidth="1"/>
    <col min="8968" max="8968" width="9.28515625" style="1" customWidth="1"/>
    <col min="8969" max="9214" width="10.28515625" style="1"/>
    <col min="9215" max="9215" width="23.28515625" style="1" customWidth="1"/>
    <col min="9216" max="9216" width="14.5703125" style="1" customWidth="1"/>
    <col min="9217" max="9217" width="16.140625" style="1" customWidth="1"/>
    <col min="9218" max="9218" width="14.140625" style="1" customWidth="1"/>
    <col min="9219" max="9219" width="14.42578125" style="1" customWidth="1"/>
    <col min="9220" max="9220" width="16.28515625" style="1" customWidth="1"/>
    <col min="9221" max="9221" width="15.5703125" style="1" customWidth="1"/>
    <col min="9222" max="9222" width="19.5703125" style="1" customWidth="1"/>
    <col min="9223" max="9223" width="13.5703125" style="1" customWidth="1"/>
    <col min="9224" max="9224" width="9.28515625" style="1" customWidth="1"/>
    <col min="9225" max="9470" width="10.28515625" style="1"/>
    <col min="9471" max="9471" width="23.28515625" style="1" customWidth="1"/>
    <col min="9472" max="9472" width="14.5703125" style="1" customWidth="1"/>
    <col min="9473" max="9473" width="16.140625" style="1" customWidth="1"/>
    <col min="9474" max="9474" width="14.140625" style="1" customWidth="1"/>
    <col min="9475" max="9475" width="14.42578125" style="1" customWidth="1"/>
    <col min="9476" max="9476" width="16.28515625" style="1" customWidth="1"/>
    <col min="9477" max="9477" width="15.5703125" style="1" customWidth="1"/>
    <col min="9478" max="9478" width="19.5703125" style="1" customWidth="1"/>
    <col min="9479" max="9479" width="13.5703125" style="1" customWidth="1"/>
    <col min="9480" max="9480" width="9.28515625" style="1" customWidth="1"/>
    <col min="9481" max="9726" width="10.28515625" style="1"/>
    <col min="9727" max="9727" width="23.28515625" style="1" customWidth="1"/>
    <col min="9728" max="9728" width="14.5703125" style="1" customWidth="1"/>
    <col min="9729" max="9729" width="16.140625" style="1" customWidth="1"/>
    <col min="9730" max="9730" width="14.140625" style="1" customWidth="1"/>
    <col min="9731" max="9731" width="14.42578125" style="1" customWidth="1"/>
    <col min="9732" max="9732" width="16.28515625" style="1" customWidth="1"/>
    <col min="9733" max="9733" width="15.5703125" style="1" customWidth="1"/>
    <col min="9734" max="9734" width="19.5703125" style="1" customWidth="1"/>
    <col min="9735" max="9735" width="13.5703125" style="1" customWidth="1"/>
    <col min="9736" max="9736" width="9.28515625" style="1" customWidth="1"/>
    <col min="9737" max="9982" width="10.28515625" style="1"/>
    <col min="9983" max="9983" width="23.28515625" style="1" customWidth="1"/>
    <col min="9984" max="9984" width="14.5703125" style="1" customWidth="1"/>
    <col min="9985" max="9985" width="16.140625" style="1" customWidth="1"/>
    <col min="9986" max="9986" width="14.140625" style="1" customWidth="1"/>
    <col min="9987" max="9987" width="14.42578125" style="1" customWidth="1"/>
    <col min="9988" max="9988" width="16.28515625" style="1" customWidth="1"/>
    <col min="9989" max="9989" width="15.5703125" style="1" customWidth="1"/>
    <col min="9990" max="9990" width="19.5703125" style="1" customWidth="1"/>
    <col min="9991" max="9991" width="13.5703125" style="1" customWidth="1"/>
    <col min="9992" max="9992" width="9.28515625" style="1" customWidth="1"/>
    <col min="9993" max="10238" width="10.28515625" style="1"/>
    <col min="10239" max="10239" width="23.28515625" style="1" customWidth="1"/>
    <col min="10240" max="10240" width="14.5703125" style="1" customWidth="1"/>
    <col min="10241" max="10241" width="16.140625" style="1" customWidth="1"/>
    <col min="10242" max="10242" width="14.140625" style="1" customWidth="1"/>
    <col min="10243" max="10243" width="14.42578125" style="1" customWidth="1"/>
    <col min="10244" max="10244" width="16.28515625" style="1" customWidth="1"/>
    <col min="10245" max="10245" width="15.5703125" style="1" customWidth="1"/>
    <col min="10246" max="10246" width="19.5703125" style="1" customWidth="1"/>
    <col min="10247" max="10247" width="13.5703125" style="1" customWidth="1"/>
    <col min="10248" max="10248" width="9.28515625" style="1" customWidth="1"/>
    <col min="10249" max="10494" width="10.28515625" style="1"/>
    <col min="10495" max="10495" width="23.28515625" style="1" customWidth="1"/>
    <col min="10496" max="10496" width="14.5703125" style="1" customWidth="1"/>
    <col min="10497" max="10497" width="16.140625" style="1" customWidth="1"/>
    <col min="10498" max="10498" width="14.140625" style="1" customWidth="1"/>
    <col min="10499" max="10499" width="14.42578125" style="1" customWidth="1"/>
    <col min="10500" max="10500" width="16.28515625" style="1" customWidth="1"/>
    <col min="10501" max="10501" width="15.5703125" style="1" customWidth="1"/>
    <col min="10502" max="10502" width="19.5703125" style="1" customWidth="1"/>
    <col min="10503" max="10503" width="13.5703125" style="1" customWidth="1"/>
    <col min="10504" max="10504" width="9.28515625" style="1" customWidth="1"/>
    <col min="10505" max="10750" width="10.28515625" style="1"/>
    <col min="10751" max="10751" width="23.28515625" style="1" customWidth="1"/>
    <col min="10752" max="10752" width="14.5703125" style="1" customWidth="1"/>
    <col min="10753" max="10753" width="16.140625" style="1" customWidth="1"/>
    <col min="10754" max="10754" width="14.140625" style="1" customWidth="1"/>
    <col min="10755" max="10755" width="14.42578125" style="1" customWidth="1"/>
    <col min="10756" max="10756" width="16.28515625" style="1" customWidth="1"/>
    <col min="10757" max="10757" width="15.5703125" style="1" customWidth="1"/>
    <col min="10758" max="10758" width="19.5703125" style="1" customWidth="1"/>
    <col min="10759" max="10759" width="13.5703125" style="1" customWidth="1"/>
    <col min="10760" max="10760" width="9.28515625" style="1" customWidth="1"/>
    <col min="10761" max="11006" width="10.28515625" style="1"/>
    <col min="11007" max="11007" width="23.28515625" style="1" customWidth="1"/>
    <col min="11008" max="11008" width="14.5703125" style="1" customWidth="1"/>
    <col min="11009" max="11009" width="16.140625" style="1" customWidth="1"/>
    <col min="11010" max="11010" width="14.140625" style="1" customWidth="1"/>
    <col min="11011" max="11011" width="14.42578125" style="1" customWidth="1"/>
    <col min="11012" max="11012" width="16.28515625" style="1" customWidth="1"/>
    <col min="11013" max="11013" width="15.5703125" style="1" customWidth="1"/>
    <col min="11014" max="11014" width="19.5703125" style="1" customWidth="1"/>
    <col min="11015" max="11015" width="13.5703125" style="1" customWidth="1"/>
    <col min="11016" max="11016" width="9.28515625" style="1" customWidth="1"/>
    <col min="11017" max="11262" width="10.28515625" style="1"/>
    <col min="11263" max="11263" width="23.28515625" style="1" customWidth="1"/>
    <col min="11264" max="11264" width="14.5703125" style="1" customWidth="1"/>
    <col min="11265" max="11265" width="16.140625" style="1" customWidth="1"/>
    <col min="11266" max="11266" width="14.140625" style="1" customWidth="1"/>
    <col min="11267" max="11267" width="14.42578125" style="1" customWidth="1"/>
    <col min="11268" max="11268" width="16.28515625" style="1" customWidth="1"/>
    <col min="11269" max="11269" width="15.5703125" style="1" customWidth="1"/>
    <col min="11270" max="11270" width="19.5703125" style="1" customWidth="1"/>
    <col min="11271" max="11271" width="13.5703125" style="1" customWidth="1"/>
    <col min="11272" max="11272" width="9.28515625" style="1" customWidth="1"/>
    <col min="11273" max="11518" width="10.28515625" style="1"/>
    <col min="11519" max="11519" width="23.28515625" style="1" customWidth="1"/>
    <col min="11520" max="11520" width="14.5703125" style="1" customWidth="1"/>
    <col min="11521" max="11521" width="16.140625" style="1" customWidth="1"/>
    <col min="11522" max="11522" width="14.140625" style="1" customWidth="1"/>
    <col min="11523" max="11523" width="14.42578125" style="1" customWidth="1"/>
    <col min="11524" max="11524" width="16.28515625" style="1" customWidth="1"/>
    <col min="11525" max="11525" width="15.5703125" style="1" customWidth="1"/>
    <col min="11526" max="11526" width="19.5703125" style="1" customWidth="1"/>
    <col min="11527" max="11527" width="13.5703125" style="1" customWidth="1"/>
    <col min="11528" max="11528" width="9.28515625" style="1" customWidth="1"/>
    <col min="11529" max="11774" width="10.28515625" style="1"/>
    <col min="11775" max="11775" width="23.28515625" style="1" customWidth="1"/>
    <col min="11776" max="11776" width="14.5703125" style="1" customWidth="1"/>
    <col min="11777" max="11777" width="16.140625" style="1" customWidth="1"/>
    <col min="11778" max="11778" width="14.140625" style="1" customWidth="1"/>
    <col min="11779" max="11779" width="14.42578125" style="1" customWidth="1"/>
    <col min="11780" max="11780" width="16.28515625" style="1" customWidth="1"/>
    <col min="11781" max="11781" width="15.5703125" style="1" customWidth="1"/>
    <col min="11782" max="11782" width="19.5703125" style="1" customWidth="1"/>
    <col min="11783" max="11783" width="13.5703125" style="1" customWidth="1"/>
    <col min="11784" max="11784" width="9.28515625" style="1" customWidth="1"/>
    <col min="11785" max="12030" width="10.28515625" style="1"/>
    <col min="12031" max="12031" width="23.28515625" style="1" customWidth="1"/>
    <col min="12032" max="12032" width="14.5703125" style="1" customWidth="1"/>
    <col min="12033" max="12033" width="16.140625" style="1" customWidth="1"/>
    <col min="12034" max="12034" width="14.140625" style="1" customWidth="1"/>
    <col min="12035" max="12035" width="14.42578125" style="1" customWidth="1"/>
    <col min="12036" max="12036" width="16.28515625" style="1" customWidth="1"/>
    <col min="12037" max="12037" width="15.5703125" style="1" customWidth="1"/>
    <col min="12038" max="12038" width="19.5703125" style="1" customWidth="1"/>
    <col min="12039" max="12039" width="13.5703125" style="1" customWidth="1"/>
    <col min="12040" max="12040" width="9.28515625" style="1" customWidth="1"/>
    <col min="12041" max="12286" width="10.28515625" style="1"/>
    <col min="12287" max="12287" width="23.28515625" style="1" customWidth="1"/>
    <col min="12288" max="12288" width="14.5703125" style="1" customWidth="1"/>
    <col min="12289" max="12289" width="16.140625" style="1" customWidth="1"/>
    <col min="12290" max="12290" width="14.140625" style="1" customWidth="1"/>
    <col min="12291" max="12291" width="14.42578125" style="1" customWidth="1"/>
    <col min="12292" max="12292" width="16.28515625" style="1" customWidth="1"/>
    <col min="12293" max="12293" width="15.5703125" style="1" customWidth="1"/>
    <col min="12294" max="12294" width="19.5703125" style="1" customWidth="1"/>
    <col min="12295" max="12295" width="13.5703125" style="1" customWidth="1"/>
    <col min="12296" max="12296" width="9.28515625" style="1" customWidth="1"/>
    <col min="12297" max="12542" width="10.28515625" style="1"/>
    <col min="12543" max="12543" width="23.28515625" style="1" customWidth="1"/>
    <col min="12544" max="12544" width="14.5703125" style="1" customWidth="1"/>
    <col min="12545" max="12545" width="16.140625" style="1" customWidth="1"/>
    <col min="12546" max="12546" width="14.140625" style="1" customWidth="1"/>
    <col min="12547" max="12547" width="14.42578125" style="1" customWidth="1"/>
    <col min="12548" max="12548" width="16.28515625" style="1" customWidth="1"/>
    <col min="12549" max="12549" width="15.5703125" style="1" customWidth="1"/>
    <col min="12550" max="12550" width="19.5703125" style="1" customWidth="1"/>
    <col min="12551" max="12551" width="13.5703125" style="1" customWidth="1"/>
    <col min="12552" max="12552" width="9.28515625" style="1" customWidth="1"/>
    <col min="12553" max="12798" width="10.28515625" style="1"/>
    <col min="12799" max="12799" width="23.28515625" style="1" customWidth="1"/>
    <col min="12800" max="12800" width="14.5703125" style="1" customWidth="1"/>
    <col min="12801" max="12801" width="16.140625" style="1" customWidth="1"/>
    <col min="12802" max="12802" width="14.140625" style="1" customWidth="1"/>
    <col min="12803" max="12803" width="14.42578125" style="1" customWidth="1"/>
    <col min="12804" max="12804" width="16.28515625" style="1" customWidth="1"/>
    <col min="12805" max="12805" width="15.5703125" style="1" customWidth="1"/>
    <col min="12806" max="12806" width="19.5703125" style="1" customWidth="1"/>
    <col min="12807" max="12807" width="13.5703125" style="1" customWidth="1"/>
    <col min="12808" max="12808" width="9.28515625" style="1" customWidth="1"/>
    <col min="12809" max="13054" width="10.28515625" style="1"/>
    <col min="13055" max="13055" width="23.28515625" style="1" customWidth="1"/>
    <col min="13056" max="13056" width="14.5703125" style="1" customWidth="1"/>
    <col min="13057" max="13057" width="16.140625" style="1" customWidth="1"/>
    <col min="13058" max="13058" width="14.140625" style="1" customWidth="1"/>
    <col min="13059" max="13059" width="14.42578125" style="1" customWidth="1"/>
    <col min="13060" max="13060" width="16.28515625" style="1" customWidth="1"/>
    <col min="13061" max="13061" width="15.5703125" style="1" customWidth="1"/>
    <col min="13062" max="13062" width="19.5703125" style="1" customWidth="1"/>
    <col min="13063" max="13063" width="13.5703125" style="1" customWidth="1"/>
    <col min="13064" max="13064" width="9.28515625" style="1" customWidth="1"/>
    <col min="13065" max="13310" width="10.28515625" style="1"/>
    <col min="13311" max="13311" width="23.28515625" style="1" customWidth="1"/>
    <col min="13312" max="13312" width="14.5703125" style="1" customWidth="1"/>
    <col min="13313" max="13313" width="16.140625" style="1" customWidth="1"/>
    <col min="13314" max="13314" width="14.140625" style="1" customWidth="1"/>
    <col min="13315" max="13315" width="14.42578125" style="1" customWidth="1"/>
    <col min="13316" max="13316" width="16.28515625" style="1" customWidth="1"/>
    <col min="13317" max="13317" width="15.5703125" style="1" customWidth="1"/>
    <col min="13318" max="13318" width="19.5703125" style="1" customWidth="1"/>
    <col min="13319" max="13319" width="13.5703125" style="1" customWidth="1"/>
    <col min="13320" max="13320" width="9.28515625" style="1" customWidth="1"/>
    <col min="13321" max="13566" width="10.28515625" style="1"/>
    <col min="13567" max="13567" width="23.28515625" style="1" customWidth="1"/>
    <col min="13568" max="13568" width="14.5703125" style="1" customWidth="1"/>
    <col min="13569" max="13569" width="16.140625" style="1" customWidth="1"/>
    <col min="13570" max="13570" width="14.140625" style="1" customWidth="1"/>
    <col min="13571" max="13571" width="14.42578125" style="1" customWidth="1"/>
    <col min="13572" max="13572" width="16.28515625" style="1" customWidth="1"/>
    <col min="13573" max="13573" width="15.5703125" style="1" customWidth="1"/>
    <col min="13574" max="13574" width="19.5703125" style="1" customWidth="1"/>
    <col min="13575" max="13575" width="13.5703125" style="1" customWidth="1"/>
    <col min="13576" max="13576" width="9.28515625" style="1" customWidth="1"/>
    <col min="13577" max="13822" width="10.28515625" style="1"/>
    <col min="13823" max="13823" width="23.28515625" style="1" customWidth="1"/>
    <col min="13824" max="13824" width="14.5703125" style="1" customWidth="1"/>
    <col min="13825" max="13825" width="16.140625" style="1" customWidth="1"/>
    <col min="13826" max="13826" width="14.140625" style="1" customWidth="1"/>
    <col min="13827" max="13827" width="14.42578125" style="1" customWidth="1"/>
    <col min="13828" max="13828" width="16.28515625" style="1" customWidth="1"/>
    <col min="13829" max="13829" width="15.5703125" style="1" customWidth="1"/>
    <col min="13830" max="13830" width="19.5703125" style="1" customWidth="1"/>
    <col min="13831" max="13831" width="13.5703125" style="1" customWidth="1"/>
    <col min="13832" max="13832" width="9.28515625" style="1" customWidth="1"/>
    <col min="13833" max="14078" width="10.28515625" style="1"/>
    <col min="14079" max="14079" width="23.28515625" style="1" customWidth="1"/>
    <col min="14080" max="14080" width="14.5703125" style="1" customWidth="1"/>
    <col min="14081" max="14081" width="16.140625" style="1" customWidth="1"/>
    <col min="14082" max="14082" width="14.140625" style="1" customWidth="1"/>
    <col min="14083" max="14083" width="14.42578125" style="1" customWidth="1"/>
    <col min="14084" max="14084" width="16.28515625" style="1" customWidth="1"/>
    <col min="14085" max="14085" width="15.5703125" style="1" customWidth="1"/>
    <col min="14086" max="14086" width="19.5703125" style="1" customWidth="1"/>
    <col min="14087" max="14087" width="13.5703125" style="1" customWidth="1"/>
    <col min="14088" max="14088" width="9.28515625" style="1" customWidth="1"/>
    <col min="14089" max="14334" width="10.28515625" style="1"/>
    <col min="14335" max="14335" width="23.28515625" style="1" customWidth="1"/>
    <col min="14336" max="14336" width="14.5703125" style="1" customWidth="1"/>
    <col min="14337" max="14337" width="16.140625" style="1" customWidth="1"/>
    <col min="14338" max="14338" width="14.140625" style="1" customWidth="1"/>
    <col min="14339" max="14339" width="14.42578125" style="1" customWidth="1"/>
    <col min="14340" max="14340" width="16.28515625" style="1" customWidth="1"/>
    <col min="14341" max="14341" width="15.5703125" style="1" customWidth="1"/>
    <col min="14342" max="14342" width="19.5703125" style="1" customWidth="1"/>
    <col min="14343" max="14343" width="13.5703125" style="1" customWidth="1"/>
    <col min="14344" max="14344" width="9.28515625" style="1" customWidth="1"/>
    <col min="14345" max="14590" width="10.28515625" style="1"/>
    <col min="14591" max="14591" width="23.28515625" style="1" customWidth="1"/>
    <col min="14592" max="14592" width="14.5703125" style="1" customWidth="1"/>
    <col min="14593" max="14593" width="16.140625" style="1" customWidth="1"/>
    <col min="14594" max="14594" width="14.140625" style="1" customWidth="1"/>
    <col min="14595" max="14595" width="14.42578125" style="1" customWidth="1"/>
    <col min="14596" max="14596" width="16.28515625" style="1" customWidth="1"/>
    <col min="14597" max="14597" width="15.5703125" style="1" customWidth="1"/>
    <col min="14598" max="14598" width="19.5703125" style="1" customWidth="1"/>
    <col min="14599" max="14599" width="13.5703125" style="1" customWidth="1"/>
    <col min="14600" max="14600" width="9.28515625" style="1" customWidth="1"/>
    <col min="14601" max="14846" width="10.28515625" style="1"/>
    <col min="14847" max="14847" width="23.28515625" style="1" customWidth="1"/>
    <col min="14848" max="14848" width="14.5703125" style="1" customWidth="1"/>
    <col min="14849" max="14849" width="16.140625" style="1" customWidth="1"/>
    <col min="14850" max="14850" width="14.140625" style="1" customWidth="1"/>
    <col min="14851" max="14851" width="14.42578125" style="1" customWidth="1"/>
    <col min="14852" max="14852" width="16.28515625" style="1" customWidth="1"/>
    <col min="14853" max="14853" width="15.5703125" style="1" customWidth="1"/>
    <col min="14854" max="14854" width="19.5703125" style="1" customWidth="1"/>
    <col min="14855" max="14855" width="13.5703125" style="1" customWidth="1"/>
    <col min="14856" max="14856" width="9.28515625" style="1" customWidth="1"/>
    <col min="14857" max="15102" width="10.28515625" style="1"/>
    <col min="15103" max="15103" width="23.28515625" style="1" customWidth="1"/>
    <col min="15104" max="15104" width="14.5703125" style="1" customWidth="1"/>
    <col min="15105" max="15105" width="16.140625" style="1" customWidth="1"/>
    <col min="15106" max="15106" width="14.140625" style="1" customWidth="1"/>
    <col min="15107" max="15107" width="14.42578125" style="1" customWidth="1"/>
    <col min="15108" max="15108" width="16.28515625" style="1" customWidth="1"/>
    <col min="15109" max="15109" width="15.5703125" style="1" customWidth="1"/>
    <col min="15110" max="15110" width="19.5703125" style="1" customWidth="1"/>
    <col min="15111" max="15111" width="13.5703125" style="1" customWidth="1"/>
    <col min="15112" max="15112" width="9.28515625" style="1" customWidth="1"/>
    <col min="15113" max="15358" width="10.28515625" style="1"/>
    <col min="15359" max="15359" width="23.28515625" style="1" customWidth="1"/>
    <col min="15360" max="15360" width="14.5703125" style="1" customWidth="1"/>
    <col min="15361" max="15361" width="16.140625" style="1" customWidth="1"/>
    <col min="15362" max="15362" width="14.140625" style="1" customWidth="1"/>
    <col min="15363" max="15363" width="14.42578125" style="1" customWidth="1"/>
    <col min="15364" max="15364" width="16.28515625" style="1" customWidth="1"/>
    <col min="15365" max="15365" width="15.5703125" style="1" customWidth="1"/>
    <col min="15366" max="15366" width="19.5703125" style="1" customWidth="1"/>
    <col min="15367" max="15367" width="13.5703125" style="1" customWidth="1"/>
    <col min="15368" max="15368" width="9.28515625" style="1" customWidth="1"/>
    <col min="15369" max="15614" width="10.28515625" style="1"/>
    <col min="15615" max="15615" width="23.28515625" style="1" customWidth="1"/>
    <col min="15616" max="15616" width="14.5703125" style="1" customWidth="1"/>
    <col min="15617" max="15617" width="16.140625" style="1" customWidth="1"/>
    <col min="15618" max="15618" width="14.140625" style="1" customWidth="1"/>
    <col min="15619" max="15619" width="14.42578125" style="1" customWidth="1"/>
    <col min="15620" max="15620" width="16.28515625" style="1" customWidth="1"/>
    <col min="15621" max="15621" width="15.5703125" style="1" customWidth="1"/>
    <col min="15622" max="15622" width="19.5703125" style="1" customWidth="1"/>
    <col min="15623" max="15623" width="13.5703125" style="1" customWidth="1"/>
    <col min="15624" max="15624" width="9.28515625" style="1" customWidth="1"/>
    <col min="15625" max="15870" width="10.28515625" style="1"/>
    <col min="15871" max="15871" width="23.28515625" style="1" customWidth="1"/>
    <col min="15872" max="15872" width="14.5703125" style="1" customWidth="1"/>
    <col min="15873" max="15873" width="16.140625" style="1" customWidth="1"/>
    <col min="15874" max="15874" width="14.140625" style="1" customWidth="1"/>
    <col min="15875" max="15875" width="14.42578125" style="1" customWidth="1"/>
    <col min="15876" max="15876" width="16.28515625" style="1" customWidth="1"/>
    <col min="15877" max="15877" width="15.5703125" style="1" customWidth="1"/>
    <col min="15878" max="15878" width="19.5703125" style="1" customWidth="1"/>
    <col min="15879" max="15879" width="13.5703125" style="1" customWidth="1"/>
    <col min="15880" max="15880" width="9.28515625" style="1" customWidth="1"/>
    <col min="15881" max="16126" width="10.28515625" style="1"/>
    <col min="16127" max="16127" width="23.28515625" style="1" customWidth="1"/>
    <col min="16128" max="16128" width="14.5703125" style="1" customWidth="1"/>
    <col min="16129" max="16129" width="16.140625" style="1" customWidth="1"/>
    <col min="16130" max="16130" width="14.140625" style="1" customWidth="1"/>
    <col min="16131" max="16131" width="14.42578125" style="1" customWidth="1"/>
    <col min="16132" max="16132" width="16.28515625" style="1" customWidth="1"/>
    <col min="16133" max="16133" width="15.5703125" style="1" customWidth="1"/>
    <col min="16134" max="16134" width="19.5703125" style="1" customWidth="1"/>
    <col min="16135" max="16135" width="13.5703125" style="1" customWidth="1"/>
    <col min="16136" max="16136" width="9.28515625" style="1" customWidth="1"/>
    <col min="16137" max="16384" width="10.28515625" style="1"/>
  </cols>
  <sheetData>
    <row r="1" spans="2:10">
      <c r="B1" s="6"/>
    </row>
    <row r="2" spans="2:10" ht="15.75">
      <c r="B2" s="96" t="s">
        <v>84</v>
      </c>
      <c r="C2" s="97"/>
      <c r="D2" s="97"/>
      <c r="E2" s="97"/>
      <c r="F2" s="97"/>
      <c r="G2" s="97"/>
      <c r="H2" s="97"/>
      <c r="I2" s="98"/>
    </row>
    <row r="3" spans="2:10" ht="15.75" thickBot="1">
      <c r="B3" s="45"/>
      <c r="C3" s="2"/>
      <c r="D3" s="2"/>
      <c r="E3" s="2"/>
      <c r="F3" s="2"/>
      <c r="G3" s="2"/>
    </row>
    <row r="4" spans="2:10" ht="15" customHeight="1">
      <c r="B4" s="99" t="s">
        <v>82</v>
      </c>
      <c r="C4" s="101" t="s">
        <v>29</v>
      </c>
      <c r="D4" s="101"/>
      <c r="E4" s="101"/>
      <c r="F4" s="101" t="s">
        <v>77</v>
      </c>
      <c r="G4" s="101"/>
      <c r="H4" s="101"/>
      <c r="I4" s="102" t="s">
        <v>83</v>
      </c>
      <c r="J4" s="2"/>
    </row>
    <row r="5" spans="2:10" ht="66" customHeight="1">
      <c r="B5" s="100"/>
      <c r="C5" s="7" t="s">
        <v>0</v>
      </c>
      <c r="D5" s="7" t="s">
        <v>1</v>
      </c>
      <c r="E5" s="7" t="s">
        <v>2</v>
      </c>
      <c r="F5" s="7" t="s">
        <v>0</v>
      </c>
      <c r="G5" s="7" t="s">
        <v>1</v>
      </c>
      <c r="H5" s="7" t="s">
        <v>2</v>
      </c>
      <c r="I5" s="103"/>
    </row>
    <row r="6" spans="2:10">
      <c r="B6" s="104" t="s">
        <v>3</v>
      </c>
      <c r="C6" s="105"/>
      <c r="D6" s="105"/>
      <c r="E6" s="105"/>
      <c r="F6" s="105"/>
      <c r="G6" s="105"/>
      <c r="H6" s="105"/>
      <c r="I6" s="106"/>
    </row>
    <row r="7" spans="2:10">
      <c r="B7" s="8" t="s">
        <v>7</v>
      </c>
      <c r="C7" s="21">
        <v>10028188.439999999</v>
      </c>
      <c r="D7" s="46">
        <f>C7/C$21</f>
        <v>2.74436293200538E-2</v>
      </c>
      <c r="E7" s="46">
        <f>C7/C$35</f>
        <v>1.985415387287686E-2</v>
      </c>
      <c r="F7" s="21">
        <v>10800292.689999999</v>
      </c>
      <c r="G7" s="46">
        <f>F7/F$21</f>
        <v>2.7919858028686788E-2</v>
      </c>
      <c r="H7" s="46">
        <f>F7/F$35</f>
        <v>2.0492687185039903E-2</v>
      </c>
      <c r="I7" s="9">
        <f t="shared" ref="I7:I21" si="0">(F7-C7)/C7</f>
        <v>7.6993392637125194E-2</v>
      </c>
    </row>
    <row r="8" spans="2:10" ht="15" customHeight="1">
      <c r="B8" s="19" t="s">
        <v>28</v>
      </c>
      <c r="C8" s="21">
        <v>43971056.829999998</v>
      </c>
      <c r="D8" s="46">
        <f t="shared" ref="D8:D20" si="1">C8/C$21</f>
        <v>0.12033333753883267</v>
      </c>
      <c r="E8" s="46">
        <f t="shared" ref="E8:E21" si="2">C8/C$35</f>
        <v>8.7055417185183351E-2</v>
      </c>
      <c r="F8" s="21">
        <v>45626559.219999999</v>
      </c>
      <c r="G8" s="46">
        <f t="shared" ref="G8:G20" si="3">F8/F$21</f>
        <v>0.11794930862747482</v>
      </c>
      <c r="H8" s="46">
        <f t="shared" ref="H8:H20" si="4">F8/F$35</f>
        <v>8.6572728375304636E-2</v>
      </c>
      <c r="I8" s="9">
        <f t="shared" si="0"/>
        <v>3.7649820344334006E-2</v>
      </c>
    </row>
    <row r="9" spans="2:10">
      <c r="B9" s="8" t="s">
        <v>8</v>
      </c>
      <c r="C9" s="21">
        <v>8010092</v>
      </c>
      <c r="D9" s="46">
        <f t="shared" si="1"/>
        <v>2.1920808228004178E-2</v>
      </c>
      <c r="E9" s="46">
        <f t="shared" si="2"/>
        <v>1.5858656830734619E-2</v>
      </c>
      <c r="F9" s="21">
        <v>8912497.8199999984</v>
      </c>
      <c r="G9" s="46">
        <f t="shared" si="3"/>
        <v>2.3039715770460333E-2</v>
      </c>
      <c r="H9" s="46">
        <f t="shared" si="4"/>
        <v>1.6910748171826633E-2</v>
      </c>
      <c r="I9" s="9">
        <f t="shared" si="0"/>
        <v>0.11265860866516869</v>
      </c>
    </row>
    <row r="10" spans="2:10">
      <c r="B10" s="8" t="s">
        <v>9</v>
      </c>
      <c r="C10" s="21">
        <v>36401977.289999999</v>
      </c>
      <c r="D10" s="46">
        <f t="shared" si="1"/>
        <v>9.9619425506505196E-2</v>
      </c>
      <c r="E10" s="46">
        <f t="shared" si="2"/>
        <v>7.2069892056458904E-2</v>
      </c>
      <c r="F10" s="21">
        <v>40407807.75</v>
      </c>
      <c r="G10" s="46">
        <f t="shared" si="3"/>
        <v>0.10445830386384369</v>
      </c>
      <c r="H10" s="46">
        <f t="shared" si="4"/>
        <v>7.6670566976456744E-2</v>
      </c>
      <c r="I10" s="9">
        <f t="shared" si="0"/>
        <v>0.11004430962876416</v>
      </c>
    </row>
    <row r="11" spans="2:10">
      <c r="B11" s="8" t="s">
        <v>10</v>
      </c>
      <c r="C11" s="21">
        <v>41999219.409999996</v>
      </c>
      <c r="D11" s="46">
        <f t="shared" si="1"/>
        <v>0.1149371111358622</v>
      </c>
      <c r="E11" s="46">
        <f t="shared" si="2"/>
        <v>8.3151505348742369E-2</v>
      </c>
      <c r="F11" s="21">
        <v>44700286</v>
      </c>
      <c r="G11" s="46">
        <f t="shared" si="3"/>
        <v>0.1155547978914723</v>
      </c>
      <c r="H11" s="46">
        <f t="shared" si="4"/>
        <v>8.4815199399917246E-2</v>
      </c>
      <c r="I11" s="9">
        <f t="shared" si="0"/>
        <v>6.4312304560519534E-2</v>
      </c>
    </row>
    <row r="12" spans="2:10">
      <c r="B12" s="8" t="s">
        <v>11</v>
      </c>
      <c r="C12" s="21">
        <v>22859405.399999999</v>
      </c>
      <c r="D12" s="46">
        <f t="shared" si="1"/>
        <v>6.2558163124668623E-2</v>
      </c>
      <c r="E12" s="46">
        <f t="shared" si="2"/>
        <v>4.5257840433448437E-2</v>
      </c>
      <c r="F12" s="21">
        <v>25607997.739999972</v>
      </c>
      <c r="G12" s="46">
        <f t="shared" si="3"/>
        <v>6.6199285688037346E-2</v>
      </c>
      <c r="H12" s="46">
        <f t="shared" si="4"/>
        <v>4.8589117182622231E-2</v>
      </c>
      <c r="I12" s="9">
        <f t="shared" si="0"/>
        <v>0.12023901286601155</v>
      </c>
    </row>
    <row r="13" spans="2:10">
      <c r="B13" s="8" t="s">
        <v>74</v>
      </c>
      <c r="C13" s="21">
        <v>1316483.05</v>
      </c>
      <c r="D13" s="46">
        <f t="shared" si="1"/>
        <v>3.6027516880540247E-3</v>
      </c>
      <c r="E13" s="46">
        <f t="shared" si="2"/>
        <v>2.6064186170931427E-3</v>
      </c>
      <c r="F13" s="21">
        <v>0</v>
      </c>
      <c r="G13" s="46">
        <f t="shared" si="3"/>
        <v>0</v>
      </c>
      <c r="H13" s="46">
        <f t="shared" si="4"/>
        <v>0</v>
      </c>
      <c r="I13" s="9">
        <f t="shared" si="0"/>
        <v>-1</v>
      </c>
    </row>
    <row r="14" spans="2:10">
      <c r="B14" s="8" t="s">
        <v>75</v>
      </c>
      <c r="C14" s="21">
        <v>147409.65</v>
      </c>
      <c r="D14" s="46">
        <f t="shared" si="1"/>
        <v>4.0340843383661709E-4</v>
      </c>
      <c r="E14" s="46">
        <f t="shared" si="2"/>
        <v>2.9184671697762019E-4</v>
      </c>
      <c r="F14" s="21">
        <v>0</v>
      </c>
      <c r="G14" s="46">
        <f t="shared" si="3"/>
        <v>0</v>
      </c>
      <c r="H14" s="46">
        <f t="shared" si="4"/>
        <v>0</v>
      </c>
      <c r="I14" s="9">
        <f t="shared" si="0"/>
        <v>-1</v>
      </c>
    </row>
    <row r="15" spans="2:10">
      <c r="B15" s="8" t="s">
        <v>12</v>
      </c>
      <c r="C15" s="21">
        <v>22616649.379999999</v>
      </c>
      <c r="D15" s="46">
        <f t="shared" si="1"/>
        <v>6.1893825166925619E-2</v>
      </c>
      <c r="E15" s="46">
        <f t="shared" si="2"/>
        <v>4.4777223679636498E-2</v>
      </c>
      <c r="F15" s="21">
        <v>26260515.970121879</v>
      </c>
      <c r="G15" s="46">
        <f t="shared" si="3"/>
        <v>6.7886111857387549E-2</v>
      </c>
      <c r="H15" s="46">
        <f t="shared" si="4"/>
        <v>4.9827218070832895E-2</v>
      </c>
      <c r="I15" s="9">
        <f t="shared" si="0"/>
        <v>0.16111434231032326</v>
      </c>
    </row>
    <row r="16" spans="2:10">
      <c r="B16" s="8" t="s">
        <v>73</v>
      </c>
      <c r="C16" s="21">
        <v>64552119.240000002</v>
      </c>
      <c r="D16" s="46">
        <f t="shared" si="1"/>
        <v>0.17665647617671543</v>
      </c>
      <c r="E16" s="46">
        <f t="shared" si="2"/>
        <v>0.12780251546721583</v>
      </c>
      <c r="F16" s="21">
        <v>64750625.340000004</v>
      </c>
      <c r="G16" s="46">
        <f t="shared" si="3"/>
        <v>0.16738696983974879</v>
      </c>
      <c r="H16" s="46">
        <f t="shared" si="4"/>
        <v>0.12285910652744896</v>
      </c>
      <c r="I16" s="9">
        <f t="shared" si="0"/>
        <v>3.0751290947082697E-3</v>
      </c>
    </row>
    <row r="17" spans="2:9">
      <c r="B17" s="8" t="s">
        <v>25</v>
      </c>
      <c r="C17" s="21">
        <v>32616429.66</v>
      </c>
      <c r="D17" s="46">
        <f t="shared" si="1"/>
        <v>8.9259711331536207E-2</v>
      </c>
      <c r="E17" s="46">
        <f t="shared" si="2"/>
        <v>6.4575134096054615E-2</v>
      </c>
      <c r="F17" s="21">
        <v>31896686.050999992</v>
      </c>
      <c r="G17" s="46">
        <f t="shared" si="3"/>
        <v>8.2456186298920944E-2</v>
      </c>
      <c r="H17" s="46">
        <f t="shared" si="4"/>
        <v>6.052139772913586E-2</v>
      </c>
      <c r="I17" s="9">
        <f t="shared" si="0"/>
        <v>-2.2066903597443246E-2</v>
      </c>
    </row>
    <row r="18" spans="2:9">
      <c r="B18" s="8" t="s">
        <v>13</v>
      </c>
      <c r="C18" s="21">
        <v>41706938.009999998</v>
      </c>
      <c r="D18" s="46">
        <f t="shared" si="1"/>
        <v>0.11413723960904172</v>
      </c>
      <c r="E18" s="46">
        <f t="shared" si="2"/>
        <v>8.257283653687271E-2</v>
      </c>
      <c r="F18" s="21">
        <v>48172123.579999998</v>
      </c>
      <c r="G18" s="46">
        <f t="shared" si="3"/>
        <v>0.12452985209736525</v>
      </c>
      <c r="H18" s="46">
        <f t="shared" si="4"/>
        <v>9.1402732120218544E-2</v>
      </c>
      <c r="I18" s="9">
        <f t="shared" si="0"/>
        <v>0.15501463014258812</v>
      </c>
    </row>
    <row r="19" spans="2:9">
      <c r="B19" s="8" t="s">
        <v>14</v>
      </c>
      <c r="C19" s="21">
        <v>24483962</v>
      </c>
      <c r="D19" s="46">
        <f t="shared" si="1"/>
        <v>6.7004003907038978E-2</v>
      </c>
      <c r="E19" s="46">
        <f t="shared" si="2"/>
        <v>4.8474193706482635E-2</v>
      </c>
      <c r="F19" s="21">
        <v>23086074.799999997</v>
      </c>
      <c r="G19" s="46">
        <f t="shared" si="3"/>
        <v>5.9679857699823473E-2</v>
      </c>
      <c r="H19" s="46">
        <f t="shared" si="4"/>
        <v>4.3803971131715004E-2</v>
      </c>
      <c r="I19" s="9">
        <f t="shared" si="0"/>
        <v>-5.7093994836293363E-2</v>
      </c>
    </row>
    <row r="20" spans="2:9">
      <c r="B20" s="8" t="s">
        <v>15</v>
      </c>
      <c r="C20" s="21">
        <v>14700501.439999999</v>
      </c>
      <c r="D20" s="46">
        <f t="shared" si="1"/>
        <v>4.0230108832924674E-2</v>
      </c>
      <c r="E20" s="46">
        <f t="shared" si="2"/>
        <v>2.910456054395881E-2</v>
      </c>
      <c r="F20" s="21">
        <v>16610467.460000001</v>
      </c>
      <c r="G20" s="46">
        <f t="shared" si="3"/>
        <v>4.2939752336778728E-2</v>
      </c>
      <c r="H20" s="46">
        <f t="shared" si="4"/>
        <v>3.1517026753379994E-2</v>
      </c>
      <c r="I20" s="9">
        <f t="shared" si="0"/>
        <v>0.12992522927163508</v>
      </c>
    </row>
    <row r="21" spans="2:9" s="4" customFormat="1" ht="30" customHeight="1">
      <c r="B21" s="10" t="s">
        <v>4</v>
      </c>
      <c r="C21" s="11">
        <f>SUM(C7:C20)</f>
        <v>365410431.80000001</v>
      </c>
      <c r="D21" s="47">
        <f>SUM(D7:D20)</f>
        <v>1</v>
      </c>
      <c r="E21" s="12">
        <f t="shared" si="2"/>
        <v>0.72345219509173642</v>
      </c>
      <c r="F21" s="60">
        <f>SUM(F7:F20)</f>
        <v>386831934.42112184</v>
      </c>
      <c r="G21" s="47">
        <f>SUM(G7:G20)</f>
        <v>0.99999999999999989</v>
      </c>
      <c r="H21" s="12">
        <f>F21/F$35</f>
        <v>0.73398249962389861</v>
      </c>
      <c r="I21" s="13">
        <f t="shared" si="0"/>
        <v>5.8623128287827453E-2</v>
      </c>
    </row>
    <row r="22" spans="2:9">
      <c r="B22" s="93" t="s">
        <v>76</v>
      </c>
      <c r="C22" s="94"/>
      <c r="D22" s="94"/>
      <c r="E22" s="94"/>
      <c r="F22" s="94"/>
      <c r="G22" s="94"/>
      <c r="H22" s="94"/>
      <c r="I22" s="95"/>
    </row>
    <row r="23" spans="2:9">
      <c r="B23" s="14" t="s">
        <v>16</v>
      </c>
      <c r="C23" s="21">
        <v>14884678</v>
      </c>
      <c r="D23" s="48">
        <f>C23/C$34</f>
        <v>0.10656096029817841</v>
      </c>
      <c r="E23" s="48">
        <f>C23/C$35</f>
        <v>2.9469199659377859E-2</v>
      </c>
      <c r="F23" s="21">
        <v>15192779.120000001</v>
      </c>
      <c r="G23" s="46">
        <f>F23/F$34</f>
        <v>0.10836534079092698</v>
      </c>
      <c r="H23" s="46">
        <f>F23/F$35</f>
        <v>2.8827077090775199E-2</v>
      </c>
      <c r="I23" s="9">
        <f t="shared" ref="I23:I34" si="5">(F23-C23)/C23</f>
        <v>2.0699212975920679E-2</v>
      </c>
    </row>
    <row r="24" spans="2:9">
      <c r="B24" s="14" t="s">
        <v>27</v>
      </c>
      <c r="C24" s="21">
        <v>14213268</v>
      </c>
      <c r="D24" s="48">
        <f t="shared" ref="D24:D33" si="6">C24/C$34</f>
        <v>0.10175426616923589</v>
      </c>
      <c r="E24" s="48">
        <f t="shared" ref="E24:E34" si="7">C24/C$35</f>
        <v>2.8139918949153367E-2</v>
      </c>
      <c r="F24" s="21">
        <v>14049276.66</v>
      </c>
      <c r="G24" s="46">
        <f t="shared" ref="G24:G33" si="8">F24/F$34</f>
        <v>0.10020909545921947</v>
      </c>
      <c r="H24" s="46">
        <f t="shared" ref="H24:H34" si="9">F24/F$35</f>
        <v>2.6657373094715848E-2</v>
      </c>
      <c r="I24" s="9">
        <f t="shared" si="5"/>
        <v>-1.1537905286806654E-2</v>
      </c>
    </row>
    <row r="25" spans="2:9">
      <c r="B25" s="14" t="s">
        <v>17</v>
      </c>
      <c r="C25" s="21">
        <v>14922084</v>
      </c>
      <c r="D25" s="48">
        <f t="shared" si="6"/>
        <v>0.10682875374865908</v>
      </c>
      <c r="E25" s="48">
        <f t="shared" si="7"/>
        <v>2.9543257350277099E-2</v>
      </c>
      <c r="F25" s="21">
        <v>16908248.280000001</v>
      </c>
      <c r="G25" s="46">
        <f t="shared" si="8"/>
        <v>0.12060124566859397</v>
      </c>
      <c r="H25" s="46">
        <f t="shared" si="9"/>
        <v>3.2082041921868421E-2</v>
      </c>
      <c r="I25" s="9">
        <f t="shared" si="5"/>
        <v>0.13310233878860361</v>
      </c>
    </row>
    <row r="26" spans="2:9">
      <c r="B26" s="14" t="s">
        <v>18</v>
      </c>
      <c r="C26" s="21">
        <v>18088951</v>
      </c>
      <c r="D26" s="48">
        <f t="shared" si="6"/>
        <v>0.12950068448552898</v>
      </c>
      <c r="E26" s="48">
        <f t="shared" si="7"/>
        <v>3.5813130028590663E-2</v>
      </c>
      <c r="F26" s="21">
        <v>17875727.579999998</v>
      </c>
      <c r="G26" s="46">
        <f t="shared" si="8"/>
        <v>0.1275019728643611</v>
      </c>
      <c r="H26" s="46">
        <f t="shared" si="9"/>
        <v>3.3917756121656581E-2</v>
      </c>
      <c r="I26" s="9">
        <f t="shared" si="5"/>
        <v>-1.1787495029424415E-2</v>
      </c>
    </row>
    <row r="27" spans="2:9">
      <c r="B27" s="14" t="s">
        <v>19</v>
      </c>
      <c r="C27" s="21">
        <v>10269929</v>
      </c>
      <c r="D27" s="48">
        <f t="shared" si="6"/>
        <v>7.3523491501402388E-2</v>
      </c>
      <c r="E27" s="48">
        <f t="shared" si="7"/>
        <v>2.0332760183904199E-2</v>
      </c>
      <c r="F27" s="21">
        <v>11458136.190000001</v>
      </c>
      <c r="G27" s="46">
        <f t="shared" si="8"/>
        <v>8.1727301058675803E-2</v>
      </c>
      <c r="H27" s="46">
        <f t="shared" si="9"/>
        <v>2.1740892344766165E-2</v>
      </c>
      <c r="I27" s="9">
        <f t="shared" si="5"/>
        <v>0.11569770248655091</v>
      </c>
    </row>
    <row r="28" spans="2:9">
      <c r="B28" s="14" t="s">
        <v>20</v>
      </c>
      <c r="C28" s="21">
        <v>30763947</v>
      </c>
      <c r="D28" s="48">
        <f t="shared" si="6"/>
        <v>0.22024230116917978</v>
      </c>
      <c r="E28" s="48">
        <f t="shared" si="7"/>
        <v>6.0907524936281363E-2</v>
      </c>
      <c r="F28" s="21">
        <v>23253190.009999998</v>
      </c>
      <c r="G28" s="46">
        <f t="shared" si="8"/>
        <v>0.16585773017608565</v>
      </c>
      <c r="H28" s="46">
        <f t="shared" si="9"/>
        <v>4.4121058808937234E-2</v>
      </c>
      <c r="I28" s="9">
        <f t="shared" si="5"/>
        <v>-0.24414152676833054</v>
      </c>
    </row>
    <row r="29" spans="2:9">
      <c r="B29" s="14" t="s">
        <v>21</v>
      </c>
      <c r="C29" s="21">
        <v>7735934</v>
      </c>
      <c r="D29" s="48">
        <f t="shared" si="6"/>
        <v>5.5382357337076991E-2</v>
      </c>
      <c r="E29" s="48">
        <f t="shared" si="7"/>
        <v>1.5315869352213707E-2</v>
      </c>
      <c r="F29" s="21">
        <v>9127272.0100000016</v>
      </c>
      <c r="G29" s="46">
        <f t="shared" si="8"/>
        <v>6.5101976013927546E-2</v>
      </c>
      <c r="H29" s="46">
        <f t="shared" si="9"/>
        <v>1.731826493247568E-2</v>
      </c>
      <c r="I29" s="9">
        <f t="shared" si="5"/>
        <v>0.1798539142138495</v>
      </c>
    </row>
    <row r="30" spans="2:9">
      <c r="B30" s="14" t="s">
        <v>22</v>
      </c>
      <c r="C30" s="21">
        <v>3749246</v>
      </c>
      <c r="D30" s="48">
        <f t="shared" si="6"/>
        <v>2.6841242662696781E-2</v>
      </c>
      <c r="E30" s="48">
        <f t="shared" si="7"/>
        <v>7.4228867393788299E-3</v>
      </c>
      <c r="F30" s="21">
        <v>5013215.4899999993</v>
      </c>
      <c r="G30" s="46">
        <f t="shared" si="8"/>
        <v>3.5757697834035505E-2</v>
      </c>
      <c r="H30" s="46">
        <f t="shared" si="9"/>
        <v>9.512173399049478E-3</v>
      </c>
      <c r="I30" s="9">
        <f t="shared" si="5"/>
        <v>0.33712631553117595</v>
      </c>
    </row>
    <row r="31" spans="2:9">
      <c r="B31" s="14" t="s">
        <v>23</v>
      </c>
      <c r="C31" s="21">
        <v>12285731</v>
      </c>
      <c r="D31" s="48">
        <f t="shared" si="6"/>
        <v>8.7954827999980903E-2</v>
      </c>
      <c r="E31" s="48">
        <f t="shared" si="7"/>
        <v>2.4323714614478596E-2</v>
      </c>
      <c r="F31" s="21">
        <v>13259365.979999999</v>
      </c>
      <c r="G31" s="46">
        <f t="shared" si="8"/>
        <v>9.4574909682115044E-2</v>
      </c>
      <c r="H31" s="46">
        <f t="shared" si="9"/>
        <v>2.5158581077315233E-2</v>
      </c>
      <c r="I31" s="9">
        <f t="shared" si="5"/>
        <v>7.9249251021367678E-2</v>
      </c>
    </row>
    <row r="32" spans="2:9">
      <c r="B32" s="14" t="s">
        <v>26</v>
      </c>
      <c r="C32" s="21">
        <v>5238322</v>
      </c>
      <c r="D32" s="48">
        <f t="shared" si="6"/>
        <v>3.7501692859669152E-2</v>
      </c>
      <c r="E32" s="48">
        <f t="shared" si="7"/>
        <v>1.0371010840685405E-2</v>
      </c>
      <c r="F32" s="21">
        <v>5944064.6099999994</v>
      </c>
      <c r="G32" s="46">
        <f t="shared" si="8"/>
        <v>4.23971534146768E-2</v>
      </c>
      <c r="H32" s="46">
        <f t="shared" si="9"/>
        <v>1.1278384776847766E-2</v>
      </c>
      <c r="I32" s="9">
        <f t="shared" si="5"/>
        <v>0.13472684764319556</v>
      </c>
    </row>
    <row r="33" spans="2:9" ht="15" customHeight="1">
      <c r="B33" s="14" t="s">
        <v>24</v>
      </c>
      <c r="C33" s="21">
        <v>7530191</v>
      </c>
      <c r="D33" s="48">
        <f t="shared" si="6"/>
        <v>5.3909421768391655E-2</v>
      </c>
      <c r="E33" s="48">
        <f t="shared" si="7"/>
        <v>1.4908532253922472E-2</v>
      </c>
      <c r="F33" s="21">
        <v>8118339.6399999997</v>
      </c>
      <c r="G33" s="46">
        <f t="shared" si="8"/>
        <v>5.7905577037382173E-2</v>
      </c>
      <c r="H33" s="46">
        <f t="shared" si="9"/>
        <v>1.5403896864616311E-2</v>
      </c>
      <c r="I33" s="9">
        <f t="shared" si="5"/>
        <v>7.8105407950475575E-2</v>
      </c>
    </row>
    <row r="34" spans="2:9" s="4" customFormat="1" ht="30">
      <c r="B34" s="10" t="s">
        <v>5</v>
      </c>
      <c r="C34" s="11">
        <f>SUM(C23:C33)</f>
        <v>139682281</v>
      </c>
      <c r="D34" s="47">
        <f>SUM(D23:D33)</f>
        <v>1</v>
      </c>
      <c r="E34" s="12">
        <f t="shared" si="7"/>
        <v>0.27654780490826358</v>
      </c>
      <c r="F34" s="60">
        <f>SUM(F23:F33)</f>
        <v>140199615.56999999</v>
      </c>
      <c r="G34" s="47">
        <f>SUM(G23:G33)</f>
        <v>0.99999999999999989</v>
      </c>
      <c r="H34" s="12">
        <f t="shared" si="9"/>
        <v>0.26601750043302391</v>
      </c>
      <c r="I34" s="13">
        <f t="shared" si="5"/>
        <v>3.7036520759565262E-3</v>
      </c>
    </row>
    <row r="35" spans="2:9" s="5" customFormat="1" ht="16.5" thickBot="1">
      <c r="B35" s="17" t="s">
        <v>6</v>
      </c>
      <c r="C35" s="15">
        <f>C21+C34</f>
        <v>505092712.80000001</v>
      </c>
      <c r="D35" s="15"/>
      <c r="E35" s="49">
        <f>E21+E34</f>
        <v>1</v>
      </c>
      <c r="F35" s="61">
        <f>F21+F34-0.03</f>
        <v>527031549.96112186</v>
      </c>
      <c r="G35" s="15"/>
      <c r="H35" s="49">
        <f>H21+H34</f>
        <v>1.0000000000569225</v>
      </c>
      <c r="I35" s="16">
        <f>(F35-C35)/C35</f>
        <v>4.343526763532797E-2</v>
      </c>
    </row>
    <row r="37" spans="2:9">
      <c r="B37" s="42" t="s">
        <v>85</v>
      </c>
      <c r="C37" s="18"/>
      <c r="D37" s="18"/>
      <c r="E37" s="18"/>
      <c r="F37" s="18"/>
      <c r="G37" s="18"/>
      <c r="H37" s="18"/>
      <c r="I37" s="18"/>
    </row>
    <row r="38" spans="2:9" ht="15" customHeight="1">
      <c r="B38" s="43"/>
    </row>
    <row r="39" spans="2:9">
      <c r="F39" s="20"/>
      <c r="G39" s="3"/>
    </row>
    <row r="40" spans="2:9">
      <c r="B40" s="43"/>
    </row>
    <row r="41" spans="2:9">
      <c r="B41" s="43"/>
    </row>
  </sheetData>
  <mergeCells count="7">
    <mergeCell ref="B22:I22"/>
    <mergeCell ref="B2:I2"/>
    <mergeCell ref="B4:B5"/>
    <mergeCell ref="C4:E4"/>
    <mergeCell ref="F4:H4"/>
    <mergeCell ref="I4:I5"/>
    <mergeCell ref="B6:I6"/>
  </mergeCells>
  <pageMargins left="0.39370078740157483" right="0.39370078740157483" top="0.39370078740157483" bottom="0.39370078740157483" header="0.19685039370078741" footer="0.19685039370078741"/>
  <pageSetup paperSize="9" scale="84" orientation="landscape" r:id="rId1"/>
  <headerFooter>
    <oddHeader>&amp;LAgencija za osiguranje u BiH&amp;CStatistika tržišta osiguranja&amp;RGodišnje izvješće</oddHeader>
    <oddFooter>&amp;CU izvješće su uključeni podatci zaključno s 31.12.2013. godine.</oddFooter>
  </headerFooter>
  <ignoredErrors>
    <ignoredError sqref="E21 E3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Premije</vt:lpstr>
      <vt:lpstr>Tržišni udio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2020-02-06T15:21:59Z</dcterms:modified>
</cp:coreProperties>
</file>