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" yWindow="15" windowWidth="19170" windowHeight="5610" tabRatio="546"/>
  </bookViews>
  <sheets>
    <sheet name="Kapital" sheetId="8" r:id="rId1"/>
    <sheet name="Ukupni prihod" sheetId="4" r:id="rId2"/>
    <sheet name="Dobit" sheetId="6" r:id="rId3"/>
    <sheet name="Pokazatelji poslovanja" sheetId="9" r:id="rId4"/>
  </sheets>
  <calcPr calcId="145621"/>
</workbook>
</file>

<file path=xl/calcChain.xml><?xml version="1.0" encoding="utf-8"?>
<calcChain xmlns="http://schemas.openxmlformats.org/spreadsheetml/2006/main">
  <c r="F7" i="9" l="1"/>
  <c r="F8" i="9"/>
  <c r="F9" i="9"/>
  <c r="F10" i="9"/>
  <c r="F11" i="9"/>
  <c r="F12" i="9"/>
  <c r="E31" i="6" l="1"/>
  <c r="E32" i="6"/>
  <c r="E24" i="6"/>
  <c r="AS12" i="9"/>
  <c r="AS11" i="9"/>
  <c r="AS10" i="9"/>
  <c r="AS8" i="9"/>
  <c r="AS9" i="9"/>
  <c r="AS7" i="9"/>
  <c r="AP12" i="9"/>
  <c r="AP11" i="9"/>
  <c r="AP10" i="9"/>
  <c r="AP8" i="9"/>
  <c r="AP9" i="9"/>
  <c r="AP7" i="9"/>
  <c r="AM12" i="9"/>
  <c r="AM11" i="9"/>
  <c r="AM10" i="9"/>
  <c r="AM8" i="9"/>
  <c r="AM9" i="9"/>
  <c r="AM7" i="9"/>
  <c r="AJ12" i="9"/>
  <c r="AJ11" i="9"/>
  <c r="AJ10" i="9"/>
  <c r="AJ8" i="9"/>
  <c r="AJ9" i="9"/>
  <c r="AJ7" i="9"/>
  <c r="AG12" i="9"/>
  <c r="AG11" i="9"/>
  <c r="AG10" i="9"/>
  <c r="AG8" i="9"/>
  <c r="AG9" i="9"/>
  <c r="AG7" i="9"/>
  <c r="AD12" i="9"/>
  <c r="AD11" i="9"/>
  <c r="AD10" i="9"/>
  <c r="AD8" i="9"/>
  <c r="AD9" i="9"/>
  <c r="AD7" i="9"/>
  <c r="AA12" i="9"/>
  <c r="X12" i="9"/>
  <c r="U12" i="9"/>
  <c r="U11" i="9"/>
  <c r="U10" i="9"/>
  <c r="U8" i="9"/>
  <c r="U9" i="9"/>
  <c r="U7" i="9"/>
  <c r="R12" i="9"/>
  <c r="R11" i="9"/>
  <c r="R10" i="9"/>
  <c r="R8" i="9"/>
  <c r="R9" i="9"/>
  <c r="R7" i="9"/>
  <c r="O12" i="9"/>
  <c r="O11" i="9"/>
  <c r="O10" i="9"/>
  <c r="O8" i="9"/>
  <c r="O9" i="9"/>
  <c r="O7" i="9"/>
  <c r="L12" i="9"/>
  <c r="L11" i="9"/>
  <c r="L10" i="9"/>
  <c r="L8" i="9"/>
  <c r="L9" i="9"/>
  <c r="L7" i="9"/>
  <c r="I12" i="9"/>
  <c r="I11" i="9"/>
  <c r="I10" i="9"/>
  <c r="I8" i="9"/>
  <c r="I9" i="9"/>
  <c r="I7" i="9"/>
  <c r="BZ12" i="9"/>
  <c r="BZ11" i="9"/>
  <c r="BZ10" i="9"/>
  <c r="BZ8" i="9"/>
  <c r="BZ9" i="9"/>
  <c r="BZ7" i="9"/>
  <c r="BW12" i="9"/>
  <c r="BW11" i="9"/>
  <c r="BW10" i="9"/>
  <c r="BW8" i="9"/>
  <c r="BW9" i="9"/>
  <c r="BW7" i="9"/>
  <c r="BT12" i="9"/>
  <c r="BT11" i="9"/>
  <c r="BT10" i="9"/>
  <c r="BT8" i="9"/>
  <c r="BT9" i="9"/>
  <c r="BT7" i="9"/>
  <c r="BQ12" i="9"/>
  <c r="BQ11" i="9"/>
  <c r="BQ10" i="9"/>
  <c r="BQ8" i="9"/>
  <c r="BQ9" i="9"/>
  <c r="BQ7" i="9"/>
  <c r="BN12" i="9"/>
  <c r="BN11" i="9"/>
  <c r="BN10" i="9"/>
  <c r="BN8" i="9"/>
  <c r="BN9" i="9"/>
  <c r="BN7" i="9"/>
  <c r="BE12" i="9"/>
  <c r="BE11" i="9"/>
  <c r="BE10" i="9"/>
  <c r="BE8" i="9"/>
  <c r="BE9" i="9"/>
  <c r="BE7" i="9"/>
  <c r="BK12" i="9"/>
  <c r="BK11" i="9"/>
  <c r="BK10" i="9"/>
  <c r="BK8" i="9"/>
  <c r="BK9" i="9"/>
  <c r="BK7" i="9"/>
  <c r="BH12" i="9"/>
  <c r="BH11" i="9"/>
  <c r="BH10" i="9"/>
  <c r="BH8" i="9"/>
  <c r="BH9" i="9"/>
  <c r="BH7" i="9"/>
  <c r="BB11" i="9"/>
  <c r="BB10" i="9"/>
  <c r="BB12" i="9"/>
  <c r="BB8" i="9"/>
  <c r="BB9" i="9"/>
  <c r="BB7" i="9"/>
  <c r="AY12" i="9"/>
  <c r="AY11" i="9"/>
  <c r="AY10" i="9"/>
  <c r="AY8" i="9"/>
  <c r="AY9" i="9"/>
  <c r="AY7" i="9"/>
  <c r="AV12" i="9"/>
  <c r="AV11" i="9"/>
  <c r="AV10" i="9"/>
  <c r="AV9" i="9"/>
  <c r="AV8" i="9"/>
  <c r="AV7" i="9"/>
  <c r="F35" i="4"/>
  <c r="C35" i="4"/>
  <c r="C22" i="4"/>
  <c r="F35" i="8"/>
  <c r="F22" i="8"/>
  <c r="C35" i="8"/>
  <c r="C34" i="6"/>
  <c r="D21" i="6"/>
  <c r="C21" i="6"/>
  <c r="I35" i="8" l="1"/>
  <c r="C35" i="6"/>
  <c r="I35" i="4"/>
  <c r="C36" i="4"/>
  <c r="E35" i="4" s="1"/>
  <c r="E17" i="6"/>
  <c r="E11" i="6"/>
  <c r="E6" i="6"/>
  <c r="E9" i="6"/>
  <c r="E10" i="6"/>
  <c r="E13" i="6"/>
  <c r="E7" i="6"/>
  <c r="E16" i="6"/>
  <c r="E12" i="6"/>
  <c r="E14" i="6"/>
  <c r="E15" i="6"/>
  <c r="E18" i="6"/>
  <c r="I13" i="4"/>
  <c r="I14" i="4"/>
  <c r="I16" i="4"/>
  <c r="I15" i="4"/>
  <c r="I20" i="4"/>
  <c r="I19" i="4"/>
  <c r="I18" i="4"/>
  <c r="I17" i="4"/>
  <c r="I21" i="4"/>
  <c r="I7" i="4"/>
  <c r="I8" i="4"/>
  <c r="I10" i="4"/>
  <c r="I11" i="4"/>
  <c r="I9" i="4"/>
  <c r="F22" i="4"/>
  <c r="I10" i="8"/>
  <c r="I11" i="8"/>
  <c r="I12" i="8"/>
  <c r="I13" i="8"/>
  <c r="I14" i="8"/>
  <c r="I15" i="8"/>
  <c r="I16" i="8"/>
  <c r="I17" i="8"/>
  <c r="I19" i="8"/>
  <c r="I20" i="8"/>
  <c r="I18" i="8"/>
  <c r="I21" i="8"/>
  <c r="I7" i="8"/>
  <c r="I8" i="8"/>
  <c r="G9" i="8"/>
  <c r="G14" i="4" l="1"/>
  <c r="F36" i="4"/>
  <c r="H35" i="4" s="1"/>
  <c r="G11" i="4"/>
  <c r="G8" i="4"/>
  <c r="G21" i="4"/>
  <c r="G18" i="4"/>
  <c r="G20" i="4"/>
  <c r="G16" i="4"/>
  <c r="G13" i="4"/>
  <c r="G9" i="4"/>
  <c r="G10" i="4"/>
  <c r="G7" i="4"/>
  <c r="G17" i="4"/>
  <c r="G19" i="4"/>
  <c r="G15" i="4"/>
  <c r="G7" i="8"/>
  <c r="G18" i="8"/>
  <c r="G19" i="8"/>
  <c r="G16" i="8"/>
  <c r="G14" i="8"/>
  <c r="G12" i="8"/>
  <c r="G10" i="8"/>
  <c r="G8" i="8"/>
  <c r="G21" i="8"/>
  <c r="G20" i="8"/>
  <c r="G17" i="8"/>
  <c r="G15" i="8"/>
  <c r="G13" i="8"/>
  <c r="G11" i="8"/>
  <c r="G22" i="8" l="1"/>
  <c r="I31" i="8"/>
  <c r="I9" i="8"/>
  <c r="I34" i="8"/>
  <c r="I33" i="8"/>
  <c r="I32" i="8"/>
  <c r="I30" i="8"/>
  <c r="I29" i="8"/>
  <c r="I28" i="8"/>
  <c r="I24" i="8"/>
  <c r="I27" i="8"/>
  <c r="I25" i="8"/>
  <c r="I26" i="8"/>
  <c r="G33" i="8"/>
  <c r="D34" i="8"/>
  <c r="C22" i="8"/>
  <c r="I22" i="8" s="1"/>
  <c r="D34" i="6"/>
  <c r="E27" i="6"/>
  <c r="E25" i="6"/>
  <c r="E33" i="6"/>
  <c r="E23" i="6"/>
  <c r="E28" i="6"/>
  <c r="E29" i="6"/>
  <c r="E30" i="6"/>
  <c r="E26" i="6"/>
  <c r="E8" i="6"/>
  <c r="D18" i="4"/>
  <c r="I24" i="4"/>
  <c r="G24" i="4"/>
  <c r="D26" i="4"/>
  <c r="I33" i="4"/>
  <c r="I34" i="4"/>
  <c r="I25" i="4"/>
  <c r="I28" i="4"/>
  <c r="I29" i="4"/>
  <c r="I31" i="4"/>
  <c r="I32" i="4"/>
  <c r="I30" i="4"/>
  <c r="I27" i="4"/>
  <c r="I26" i="4"/>
  <c r="I12" i="4"/>
  <c r="G24" i="8"/>
  <c r="G34" i="8"/>
  <c r="G29" i="8"/>
  <c r="G27" i="8"/>
  <c r="G26" i="8"/>
  <c r="G31" i="8"/>
  <c r="D9" i="8" l="1"/>
  <c r="D24" i="4"/>
  <c r="D29" i="4"/>
  <c r="D9" i="4"/>
  <c r="D30" i="4"/>
  <c r="D7" i="4"/>
  <c r="D33" i="4"/>
  <c r="D32" i="4"/>
  <c r="D25" i="4"/>
  <c r="D34" i="4"/>
  <c r="D31" i="4"/>
  <c r="D28" i="4"/>
  <c r="D27" i="4"/>
  <c r="D16" i="4"/>
  <c r="D21" i="8"/>
  <c r="D18" i="8"/>
  <c r="E22" i="4"/>
  <c r="D21" i="4"/>
  <c r="D20" i="4"/>
  <c r="D13" i="4"/>
  <c r="D10" i="4"/>
  <c r="E21" i="6"/>
  <c r="D35" i="6"/>
  <c r="E35" i="6" s="1"/>
  <c r="G12" i="4"/>
  <c r="D13" i="8"/>
  <c r="D14" i="8"/>
  <c r="D26" i="8"/>
  <c r="D31" i="8"/>
  <c r="D15" i="8"/>
  <c r="D11" i="8"/>
  <c r="D19" i="8"/>
  <c r="D10" i="8"/>
  <c r="D20" i="8"/>
  <c r="D24" i="8"/>
  <c r="D16" i="8"/>
  <c r="D8" i="8"/>
  <c r="D12" i="8"/>
  <c r="D17" i="8"/>
  <c r="E34" i="6"/>
  <c r="G33" i="4"/>
  <c r="G32" i="4"/>
  <c r="G29" i="4"/>
  <c r="G27" i="4"/>
  <c r="G34" i="4"/>
  <c r="G31" i="4"/>
  <c r="G28" i="4"/>
  <c r="G26" i="4"/>
  <c r="G30" i="4"/>
  <c r="G25" i="4"/>
  <c r="I22" i="4"/>
  <c r="D30" i="8"/>
  <c r="D27" i="8"/>
  <c r="D17" i="4"/>
  <c r="D19" i="4"/>
  <c r="D15" i="4"/>
  <c r="D14" i="4"/>
  <c r="D12" i="4"/>
  <c r="D11" i="4"/>
  <c r="D8" i="4"/>
  <c r="E17" i="4"/>
  <c r="E20" i="4"/>
  <c r="E15" i="4"/>
  <c r="E30" i="4"/>
  <c r="E13" i="4"/>
  <c r="E26" i="4"/>
  <c r="E14" i="4"/>
  <c r="E33" i="4"/>
  <c r="E25" i="4"/>
  <c r="E18" i="4"/>
  <c r="E9" i="4"/>
  <c r="E24" i="4"/>
  <c r="E31" i="4"/>
  <c r="E27" i="4"/>
  <c r="G32" i="8"/>
  <c r="F36" i="8"/>
  <c r="G25" i="8"/>
  <c r="G30" i="8"/>
  <c r="G28" i="8"/>
  <c r="D7" i="8"/>
  <c r="C36" i="8"/>
  <c r="E16" i="8" s="1"/>
  <c r="D29" i="8"/>
  <c r="D33" i="8"/>
  <c r="D28" i="8"/>
  <c r="D32" i="8"/>
  <c r="D25" i="8"/>
  <c r="D35" i="8" l="1"/>
  <c r="D22" i="8"/>
  <c r="G35" i="8"/>
  <c r="G35" i="4"/>
  <c r="D35" i="4"/>
  <c r="D22" i="4"/>
  <c r="E16" i="4"/>
  <c r="E7" i="4"/>
  <c r="E32" i="4"/>
  <c r="E11" i="4"/>
  <c r="E19" i="4"/>
  <c r="E34" i="4"/>
  <c r="E21" i="4"/>
  <c r="E8" i="4"/>
  <c r="E28" i="4"/>
  <c r="E29" i="4"/>
  <c r="E12" i="4"/>
  <c r="E36" i="4"/>
  <c r="E10" i="4"/>
  <c r="H14" i="4"/>
  <c r="H15" i="4"/>
  <c r="H19" i="4"/>
  <c r="H17" i="4"/>
  <c r="H7" i="4"/>
  <c r="H10" i="4"/>
  <c r="H9" i="4"/>
  <c r="H13" i="4"/>
  <c r="H16" i="4"/>
  <c r="H20" i="4"/>
  <c r="H18" i="4"/>
  <c r="H21" i="4"/>
  <c r="H8" i="4"/>
  <c r="H11" i="4"/>
  <c r="H11" i="8"/>
  <c r="H13" i="8"/>
  <c r="H15" i="8"/>
  <c r="H17" i="8"/>
  <c r="H20" i="8"/>
  <c r="H21" i="8"/>
  <c r="H8" i="8"/>
  <c r="H10" i="8"/>
  <c r="H12" i="8"/>
  <c r="H14" i="8"/>
  <c r="H16" i="8"/>
  <c r="H19" i="8"/>
  <c r="H18" i="8"/>
  <c r="H7" i="8"/>
  <c r="H9" i="8"/>
  <c r="G22" i="4"/>
  <c r="H22" i="4"/>
  <c r="E29" i="8"/>
  <c r="E19" i="8"/>
  <c r="E10" i="8"/>
  <c r="E33" i="8"/>
  <c r="E34" i="8"/>
  <c r="E21" i="8"/>
  <c r="E12" i="8"/>
  <c r="E32" i="8"/>
  <c r="E13" i="8"/>
  <c r="E28" i="8"/>
  <c r="E11" i="8"/>
  <c r="H29" i="8"/>
  <c r="H26" i="8"/>
  <c r="H24" i="8"/>
  <c r="H31" i="8"/>
  <c r="H25" i="8"/>
  <c r="H25" i="4"/>
  <c r="H31" i="4"/>
  <c r="H26" i="4"/>
  <c r="H24" i="4"/>
  <c r="I36" i="4"/>
  <c r="H28" i="4"/>
  <c r="H34" i="4"/>
  <c r="H27" i="4"/>
  <c r="H12" i="4"/>
  <c r="H32" i="4"/>
  <c r="H33" i="4"/>
  <c r="H30" i="4"/>
  <c r="H29" i="4"/>
  <c r="H30" i="8"/>
  <c r="H28" i="8"/>
  <c r="H27" i="8"/>
  <c r="H34" i="8"/>
  <c r="H32" i="8"/>
  <c r="H33" i="8"/>
  <c r="I36" i="8"/>
  <c r="E30" i="8"/>
  <c r="E17" i="8"/>
  <c r="E15" i="8"/>
  <c r="E31" i="8"/>
  <c r="E18" i="8"/>
  <c r="E14" i="8"/>
  <c r="E27" i="8"/>
  <c r="E9" i="8"/>
  <c r="E25" i="8"/>
  <c r="E8" i="8"/>
  <c r="E26" i="8"/>
  <c r="E24" i="8"/>
  <c r="E7" i="8"/>
  <c r="E20" i="8"/>
  <c r="H22" i="8" l="1"/>
  <c r="H35" i="8"/>
  <c r="E22" i="8"/>
  <c r="E35" i="8"/>
  <c r="H36" i="4"/>
  <c r="H36" i="8" l="1"/>
  <c r="E36" i="8"/>
</calcChain>
</file>

<file path=xl/sharedStrings.xml><?xml version="1.0" encoding="utf-8"?>
<sst xmlns="http://schemas.openxmlformats.org/spreadsheetml/2006/main" count="272" uniqueCount="105">
  <si>
    <t xml:space="preserve"> </t>
  </si>
  <si>
    <t>-</t>
  </si>
  <si>
    <t>ASA OSIGURANJE d.d.</t>
  </si>
  <si>
    <t>BOSNA - SUNCE OSIGURANJE d.d.</t>
  </si>
  <si>
    <t>D.D. ZA OSIGURANJE CAMELIJA</t>
  </si>
  <si>
    <t>CROATIA OSIGURANJE d.d.</t>
  </si>
  <si>
    <t>EUROHERC OSIGURANJE d.d.</t>
  </si>
  <si>
    <t>GRAWE OSIGURANJE d.d. SA</t>
  </si>
  <si>
    <t>LIDO OSIGURANJE d.d.</t>
  </si>
  <si>
    <t>LOK OSIGURANJE d.d.</t>
  </si>
  <si>
    <t>MERKUR OSIGURANJE d.d.</t>
  </si>
  <si>
    <t>TRIGLAV BH OSIGURANJE d.d.</t>
  </si>
  <si>
    <t>UNIQA OSIGURANJE d.d.</t>
  </si>
  <si>
    <t>D.D. ZA OSIGURANJE VGT VISOKO</t>
  </si>
  <si>
    <t>ZOVKO OSIGURANJE d.d.</t>
  </si>
  <si>
    <t>BOBAR OSIGURANJE a.d.</t>
  </si>
  <si>
    <t>D.D. BRČKO GAS OSIGURANJE</t>
  </si>
  <si>
    <t>DRINA OSIGURANJE a.d.</t>
  </si>
  <si>
    <t>GRAWE OSIGURANJE a.d. BL</t>
  </si>
  <si>
    <t>JAHORINA OSIGURANJE a.d.</t>
  </si>
  <si>
    <t>KRAJINA OSIGURANJE a.d.</t>
  </si>
  <si>
    <t>MIKROFIN OSIGURANJE a.d.</t>
  </si>
  <si>
    <t>NEŠKOVIĆ OSIGURANJE a.d.</t>
  </si>
  <si>
    <t>OSIGURANJE AURA a.d.</t>
  </si>
  <si>
    <t>Promjena</t>
  </si>
  <si>
    <t>Br.</t>
  </si>
  <si>
    <t>Dobit/Kapital (%)</t>
  </si>
  <si>
    <t>Isplaćene štete/Premija (%)</t>
  </si>
  <si>
    <t>Kapital (u KM) i pojedinačni udjeli društava po godini</t>
  </si>
  <si>
    <t>Kapital</t>
  </si>
  <si>
    <t xml:space="preserve">Udio društava u ukupnom kapitalu pojedinačnog entiteta (%) </t>
  </si>
  <si>
    <t>Udio u ukupnom kapitalu svih društava (%)</t>
  </si>
  <si>
    <t>Društva sa sjedištem u FBiH</t>
  </si>
  <si>
    <t>Društva sa sjedištem u RS</t>
  </si>
  <si>
    <t>Ukupno (za društva sa sjedištem u FBiH)</t>
  </si>
  <si>
    <t>Ukupno (za društva sa sjedištem u RS)</t>
  </si>
  <si>
    <t>Ukupni prihod (u KM) i pojedinačni udjeli društava po godini</t>
  </si>
  <si>
    <t>Ukupni prihod</t>
  </si>
  <si>
    <t>Promjena u ukupnom prihodu (%)</t>
  </si>
  <si>
    <t xml:space="preserve">Udio društava u ukupnom prihodu pojedinačnog entiteta (%) </t>
  </si>
  <si>
    <t>Udio u ukupnom prihodu svih društava (%)</t>
  </si>
  <si>
    <t>2011.</t>
  </si>
  <si>
    <t>DUNAV OSIGURANJE a.d.</t>
  </si>
  <si>
    <t>1.</t>
  </si>
  <si>
    <t>2.</t>
  </si>
  <si>
    <t>3.</t>
  </si>
  <si>
    <t>4.</t>
  </si>
  <si>
    <t>5.</t>
  </si>
  <si>
    <t>6.</t>
  </si>
  <si>
    <t>Triglav osiguranje d.d.</t>
  </si>
  <si>
    <t>Bosna reosiguranje d.d.</t>
  </si>
  <si>
    <t>Croatia osiguranje d.d.</t>
  </si>
  <si>
    <t>Grawe osiguranje d.d.</t>
  </si>
  <si>
    <t>Euroherc osiguranje d.d.</t>
  </si>
  <si>
    <t>Uniqa osiguranje d.d.</t>
  </si>
  <si>
    <t>Merkur BH osiguranje d.d.</t>
  </si>
  <si>
    <t>VGT osiguranje d.d.</t>
  </si>
  <si>
    <t>Camelija osiguranje d.d.</t>
  </si>
  <si>
    <t>Zovko osiguranje d.d.</t>
  </si>
  <si>
    <t>Lido osiguranje d.d.</t>
  </si>
  <si>
    <t>ASA osiguranje d.d.</t>
  </si>
  <si>
    <t>Bobar osiguranje a.d.</t>
  </si>
  <si>
    <t>Nešković osiguranje a.d.</t>
  </si>
  <si>
    <t>Dunav osiguranje a.d.</t>
  </si>
  <si>
    <t>Jahorina osiguranje a.d.</t>
  </si>
  <si>
    <t>Grawe osiguranje a.d.</t>
  </si>
  <si>
    <t>Drina osiguranje a.d.</t>
  </si>
  <si>
    <t>Krajina osiguranje a.d.</t>
  </si>
  <si>
    <t>Mikrofin osiguranje a.d.</t>
  </si>
  <si>
    <t>Triglav osiguranje a.d.</t>
  </si>
  <si>
    <t>Osiguranje Aura a.d.</t>
  </si>
  <si>
    <t>UKUPNO (za sva društva)</t>
  </si>
  <si>
    <t>Bobar osiguranje a.d.*</t>
  </si>
  <si>
    <t>Društva sa sjedištem u RS-u</t>
  </si>
  <si>
    <t>Pokazatelji poslovanja</t>
  </si>
  <si>
    <t>Brčko-gas osiguranje d.d.</t>
  </si>
  <si>
    <t xml:space="preserve">Brčko-gas osiguranje d.d. </t>
  </si>
  <si>
    <t>2012.</t>
  </si>
  <si>
    <t>LOK osiguranje d.d.</t>
  </si>
  <si>
    <t>Lido osiguranje d.d.*</t>
  </si>
  <si>
    <t>Bosna-Sunce osiguranje d.d.</t>
  </si>
  <si>
    <t>LOK osiguranje d.d.**</t>
  </si>
  <si>
    <t>Ukupni prihod*</t>
  </si>
  <si>
    <t>2012.**</t>
  </si>
  <si>
    <t>TRIGLAV OSIGURANJE a.d.</t>
  </si>
  <si>
    <t>Sarajevo-osiguranje d.d.</t>
  </si>
  <si>
    <t>SARAJEVO - OSIGURANJE d.d.</t>
  </si>
  <si>
    <t>Osiguravajuća i reosiguravajuća društva</t>
  </si>
  <si>
    <t>Promjena u ukupnom kapitalu (%)</t>
  </si>
  <si>
    <t>* Podaci za razdoblje 01.01.-31.03.2012. godine</t>
  </si>
  <si>
    <t>** Podaci za razdoblje 01.01.-30.09.2012. godine</t>
  </si>
  <si>
    <t>Promjena u dobiti (%)</t>
  </si>
  <si>
    <t>Dobit (u KM) i promjena u dobiti (2012. u usporedbi sa 2011.)</t>
  </si>
  <si>
    <t>Skupine osiguranja</t>
  </si>
  <si>
    <t>Premija po zaposleniku (u KM)</t>
  </si>
  <si>
    <t>Ukupni prihod po zaposleniku (u KM)</t>
  </si>
  <si>
    <t>Dobit po zaposleniku (u KM)</t>
  </si>
  <si>
    <t>Dobit/Ukupni prihod (%)</t>
  </si>
  <si>
    <t>* U osiguravajućem društvu nezavisni revizor je u Izvješću o izvršenoj reviziji financijskih</t>
  </si>
  <si>
    <t>izvješća za 2011. godinu naložio korigiranje financijskih izvješća za razdoblje koje je bilo</t>
  </si>
  <si>
    <t>financijska izvješća.</t>
  </si>
  <si>
    <t>** U podatke o ukupnoj dobiti prije oporezivanja nisu uzeti podaci o osiguravajućim</t>
  </si>
  <si>
    <t>društvima kojima je oduzeto odobrenje za rad u tijeku 2012. godine.</t>
  </si>
  <si>
    <t>* U podatke o ukupnom prihodu nisu uzeti podaci o osiguravajućim društvima kojima je oduzeto odobrenje za rad u tijeku 2012. godine.</t>
  </si>
  <si>
    <t>predmet revizije. Do trenutka izrade ovog izvješća Društvo nije dostavilo korigirana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</si>
</sst>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-* #,##0.00\ _T_L_-;\-* #,##0.00\ _T_L_-;_-* &quot;-&quot;??\ _T_L_-;_-@_-"/>
  </numFmts>
  <fonts count="54" x14ac:knownFonts="1"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Arial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i/>
      <sz val="12"/>
      <color indexed="8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</font>
    <font>
      <b/>
      <sz val="11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i/>
      <sz val="11"/>
      <color indexed="8"/>
      <name val="Calibri"/>
      <family val="2"/>
      <charset val="204"/>
    </font>
    <font>
      <i/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sz val="11"/>
      <name val="Calibri"/>
      <family val="2"/>
    </font>
    <font>
      <i/>
      <sz val="11"/>
      <color indexed="8"/>
      <name val="Calibri"/>
      <family val="2"/>
    </font>
    <font>
      <i/>
      <sz val="11"/>
      <name val="Calibri"/>
      <family val="2"/>
    </font>
    <font>
      <b/>
      <i/>
      <sz val="11"/>
      <color indexed="8"/>
      <name val="Calibri"/>
      <family val="2"/>
    </font>
    <font>
      <sz val="11"/>
      <color theme="0"/>
      <name val="Calibri"/>
      <family val="2"/>
      <charset val="204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charset val="204"/>
    </font>
    <font>
      <i/>
      <sz val="11"/>
      <color theme="1"/>
      <name val="Calibri"/>
      <family val="2"/>
      <charset val="204"/>
    </font>
    <font>
      <b/>
      <sz val="9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16">
    <xf numFmtId="0" fontId="0" fillId="0" borderId="0"/>
    <xf numFmtId="0" fontId="2" fillId="2" borderId="0" applyNumberFormat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3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9" fillId="0" borderId="0"/>
    <xf numFmtId="0" fontId="17" fillId="2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3" fillId="0" borderId="0"/>
    <xf numFmtId="0" fontId="28" fillId="0" borderId="0" applyFill="0">
      <alignment horizontal="center" vertical="center" wrapText="1"/>
    </xf>
    <xf numFmtId="0" fontId="20" fillId="0" borderId="0"/>
    <xf numFmtId="0" fontId="3" fillId="23" borderId="7" applyNumberFormat="0" applyFont="0" applyAlignment="0" applyProtection="0"/>
    <xf numFmtId="0" fontId="9" fillId="0" borderId="0"/>
    <xf numFmtId="0" fontId="21" fillId="20" borderId="8" applyNumberFormat="0" applyAlignment="0" applyProtection="0"/>
    <xf numFmtId="0" fontId="9" fillId="0" borderId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201">
    <xf numFmtId="0" fontId="0" fillId="0" borderId="0" xfId="0"/>
    <xf numFmtId="0" fontId="25" fillId="0" borderId="0" xfId="206" applyFont="1"/>
    <xf numFmtId="0" fontId="27" fillId="0" borderId="0" xfId="206" applyFont="1" applyAlignment="1">
      <alignment horizontal="left"/>
    </xf>
    <xf numFmtId="0" fontId="26" fillId="0" borderId="0" xfId="206" applyFont="1" applyBorder="1" applyAlignment="1">
      <alignment vertical="center"/>
    </xf>
    <xf numFmtId="0" fontId="25" fillId="0" borderId="0" xfId="206" applyFont="1" applyBorder="1"/>
    <xf numFmtId="0" fontId="27" fillId="0" borderId="0" xfId="206" applyFont="1"/>
    <xf numFmtId="0" fontId="27" fillId="0" borderId="0" xfId="206" applyFont="1" applyBorder="1"/>
    <xf numFmtId="0" fontId="25" fillId="0" borderId="0" xfId="206" applyFont="1" applyBorder="1" applyAlignment="1">
      <alignment horizontal="right"/>
    </xf>
    <xf numFmtId="3" fontId="26" fillId="0" borderId="0" xfId="206" applyNumberFormat="1" applyFont="1" applyBorder="1" applyAlignment="1">
      <alignment horizontal="right"/>
    </xf>
    <xf numFmtId="0" fontId="26" fillId="0" borderId="0" xfId="206" applyFont="1" applyBorder="1" applyAlignment="1">
      <alignment horizontal="right"/>
    </xf>
    <xf numFmtId="0" fontId="26" fillId="0" borderId="0" xfId="206" applyFont="1"/>
    <xf numFmtId="0" fontId="25" fillId="0" borderId="0" xfId="130" applyFont="1"/>
    <xf numFmtId="3" fontId="26" fillId="0" borderId="0" xfId="206" applyNumberFormat="1" applyFont="1" applyBorder="1" applyAlignment="1">
      <alignment horizontal="right" wrapText="1"/>
    </xf>
    <xf numFmtId="0" fontId="1" fillId="0" borderId="0" xfId="205" applyFont="1"/>
    <xf numFmtId="0" fontId="32" fillId="0" borderId="10" xfId="205" applyFont="1" applyBorder="1" applyAlignment="1">
      <alignment horizontal="center" vertical="center"/>
    </xf>
    <xf numFmtId="10" fontId="32" fillId="0" borderId="19" xfId="205" applyNumberFormat="1" applyFont="1" applyFill="1" applyBorder="1" applyAlignment="1" applyProtection="1">
      <alignment horizontal="right" vertical="center" wrapText="1"/>
    </xf>
    <xf numFmtId="10" fontId="32" fillId="0" borderId="12" xfId="205" applyNumberFormat="1" applyFont="1" applyFill="1" applyBorder="1" applyAlignment="1" applyProtection="1">
      <alignment horizontal="right" vertical="center" wrapText="1"/>
    </xf>
    <xf numFmtId="0" fontId="32" fillId="0" borderId="15" xfId="205" applyFont="1" applyBorder="1" applyAlignment="1">
      <alignment horizontal="center" vertical="center"/>
    </xf>
    <xf numFmtId="10" fontId="32" fillId="0" borderId="28" xfId="205" applyNumberFormat="1" applyFont="1" applyFill="1" applyBorder="1" applyAlignment="1" applyProtection="1">
      <alignment horizontal="right" vertical="center" wrapText="1"/>
    </xf>
    <xf numFmtId="10" fontId="32" fillId="0" borderId="14" xfId="205" applyNumberFormat="1" applyFont="1" applyFill="1" applyBorder="1" applyAlignment="1" applyProtection="1">
      <alignment horizontal="right" vertical="center" wrapText="1"/>
    </xf>
    <xf numFmtId="3" fontId="33" fillId="0" borderId="0" xfId="205" applyNumberFormat="1" applyFont="1"/>
    <xf numFmtId="0" fontId="32" fillId="0" borderId="27" xfId="205" applyFont="1" applyBorder="1" applyAlignment="1">
      <alignment horizontal="center" vertical="center"/>
    </xf>
    <xf numFmtId="0" fontId="32" fillId="24" borderId="13" xfId="205" applyFont="1" applyFill="1" applyBorder="1" applyAlignment="1">
      <alignment horizontal="center" vertical="center" wrapText="1"/>
    </xf>
    <xf numFmtId="0" fontId="32" fillId="24" borderId="15" xfId="205" applyFont="1" applyFill="1" applyBorder="1" applyAlignment="1">
      <alignment horizontal="center" vertical="center" wrapText="1"/>
    </xf>
    <xf numFmtId="0" fontId="32" fillId="24" borderId="31" xfId="205" applyFont="1" applyFill="1" applyBorder="1" applyAlignment="1">
      <alignment horizontal="center" vertical="center" wrapText="1"/>
    </xf>
    <xf numFmtId="0" fontId="32" fillId="0" borderId="18" xfId="207" applyFont="1" applyFill="1" applyBorder="1" applyAlignment="1" applyProtection="1">
      <alignment vertical="center" wrapText="1"/>
    </xf>
    <xf numFmtId="0" fontId="32" fillId="0" borderId="12" xfId="207" applyFont="1" applyFill="1" applyBorder="1" applyAlignment="1" applyProtection="1">
      <alignment vertical="center" wrapText="1"/>
    </xf>
    <xf numFmtId="0" fontId="32" fillId="0" borderId="14" xfId="207" applyFont="1" applyFill="1" applyBorder="1" applyAlignment="1" applyProtection="1">
      <alignment vertical="center" wrapText="1"/>
    </xf>
    <xf numFmtId="0" fontId="32" fillId="24" borderId="28" xfId="205" applyFont="1" applyFill="1" applyBorder="1" applyAlignment="1">
      <alignment horizontal="center" vertical="center" wrapText="1"/>
    </xf>
    <xf numFmtId="0" fontId="32" fillId="24" borderId="14" xfId="205" applyFont="1" applyFill="1" applyBorder="1" applyAlignment="1">
      <alignment horizontal="center" vertical="center" wrapText="1"/>
    </xf>
    <xf numFmtId="0" fontId="23" fillId="24" borderId="11" xfId="206" applyFont="1" applyFill="1" applyBorder="1" applyAlignment="1">
      <alignment horizontal="center" vertical="center" wrapText="1"/>
    </xf>
    <xf numFmtId="0" fontId="1" fillId="0" borderId="10" xfId="206" applyFont="1" applyBorder="1" applyAlignment="1">
      <alignment horizontal="justify" wrapText="1"/>
    </xf>
    <xf numFmtId="10" fontId="1" fillId="0" borderId="11" xfId="206" applyNumberFormat="1" applyFont="1" applyBorder="1" applyAlignment="1">
      <alignment horizontal="right"/>
    </xf>
    <xf numFmtId="10" fontId="32" fillId="0" borderId="11" xfId="206" applyNumberFormat="1" applyFont="1" applyBorder="1" applyAlignment="1">
      <alignment horizontal="right"/>
    </xf>
    <xf numFmtId="10" fontId="36" fillId="0" borderId="12" xfId="206" applyNumberFormat="1" applyFont="1" applyBorder="1" applyAlignment="1">
      <alignment horizontal="right"/>
    </xf>
    <xf numFmtId="0" fontId="36" fillId="24" borderId="10" xfId="206" applyFont="1" applyFill="1" applyBorder="1" applyAlignment="1">
      <alignment horizontal="right" wrapText="1"/>
    </xf>
    <xf numFmtId="3" fontId="36" fillId="24" borderId="11" xfId="206" applyNumberFormat="1" applyFont="1" applyFill="1" applyBorder="1" applyAlignment="1">
      <alignment horizontal="right"/>
    </xf>
    <xf numFmtId="10" fontId="36" fillId="24" borderId="11" xfId="206" applyNumberFormat="1" applyFont="1" applyFill="1" applyBorder="1" applyAlignment="1">
      <alignment horizontal="right"/>
    </xf>
    <xf numFmtId="10" fontId="37" fillId="24" borderId="11" xfId="206" applyNumberFormat="1" applyFont="1" applyFill="1" applyBorder="1" applyAlignment="1">
      <alignment horizontal="right"/>
    </xf>
    <xf numFmtId="10" fontId="36" fillId="24" borderId="12" xfId="206" applyNumberFormat="1" applyFont="1" applyFill="1" applyBorder="1" applyAlignment="1">
      <alignment horizontal="right"/>
    </xf>
    <xf numFmtId="0" fontId="1" fillId="0" borderId="10" xfId="206" applyFont="1" applyBorder="1" applyAlignment="1">
      <alignment horizontal="justify"/>
    </xf>
    <xf numFmtId="3" fontId="32" fillId="0" borderId="11" xfId="206" applyNumberFormat="1" applyFont="1" applyBorder="1" applyAlignment="1"/>
    <xf numFmtId="0" fontId="1" fillId="0" borderId="10" xfId="206" applyFont="1" applyBorder="1" applyAlignment="1">
      <alignment horizontal="left"/>
    </xf>
    <xf numFmtId="49" fontId="38" fillId="0" borderId="10" xfId="206" applyNumberFormat="1" applyFont="1" applyBorder="1" applyAlignment="1">
      <alignment horizontal="left" wrapText="1"/>
    </xf>
    <xf numFmtId="3" fontId="36" fillId="24" borderId="11" xfId="206" applyNumberFormat="1" applyFont="1" applyFill="1" applyBorder="1" applyAlignment="1"/>
    <xf numFmtId="3" fontId="37" fillId="24" borderId="11" xfId="206" applyNumberFormat="1" applyFont="1" applyFill="1" applyBorder="1" applyAlignment="1"/>
    <xf numFmtId="0" fontId="23" fillId="25" borderId="15" xfId="206" applyFont="1" applyFill="1" applyBorder="1" applyAlignment="1">
      <alignment horizontal="right" wrapText="1"/>
    </xf>
    <xf numFmtId="3" fontId="23" fillId="25" borderId="13" xfId="206" applyNumberFormat="1" applyFont="1" applyFill="1" applyBorder="1" applyAlignment="1"/>
    <xf numFmtId="10" fontId="36" fillId="25" borderId="13" xfId="206" applyNumberFormat="1" applyFont="1" applyFill="1" applyBorder="1" applyAlignment="1">
      <alignment horizontal="right"/>
    </xf>
    <xf numFmtId="3" fontId="30" fillId="25" borderId="13" xfId="206" applyNumberFormat="1" applyFont="1" applyFill="1" applyBorder="1" applyAlignment="1"/>
    <xf numFmtId="10" fontId="37" fillId="25" borderId="13" xfId="206" applyNumberFormat="1" applyFont="1" applyFill="1" applyBorder="1" applyAlignment="1">
      <alignment horizontal="right"/>
    </xf>
    <xf numFmtId="10" fontId="39" fillId="25" borderId="14" xfId="206" applyNumberFormat="1" applyFont="1" applyFill="1" applyBorder="1" applyAlignment="1">
      <alignment horizontal="right" wrapText="1"/>
    </xf>
    <xf numFmtId="0" fontId="34" fillId="24" borderId="11" xfId="206" applyFont="1" applyFill="1" applyBorder="1" applyAlignment="1">
      <alignment horizontal="center" vertical="center" wrapText="1"/>
    </xf>
    <xf numFmtId="0" fontId="18" fillId="0" borderId="10" xfId="206" applyFont="1" applyFill="1" applyBorder="1" applyAlignment="1">
      <alignment horizontal="justify" wrapText="1"/>
    </xf>
    <xf numFmtId="10" fontId="18" fillId="0" borderId="11" xfId="206" applyNumberFormat="1" applyFont="1" applyBorder="1" applyAlignment="1">
      <alignment horizontal="right"/>
    </xf>
    <xf numFmtId="10" fontId="35" fillId="0" borderId="11" xfId="206" applyNumberFormat="1" applyFont="1" applyBorder="1" applyAlignment="1">
      <alignment horizontal="right"/>
    </xf>
    <xf numFmtId="10" fontId="41" fillId="0" borderId="12" xfId="206" applyNumberFormat="1" applyFont="1" applyFill="1" applyBorder="1" applyAlignment="1">
      <alignment horizontal="right"/>
    </xf>
    <xf numFmtId="0" fontId="41" fillId="24" borderId="10" xfId="206" applyFont="1" applyFill="1" applyBorder="1" applyAlignment="1">
      <alignment horizontal="right" wrapText="1"/>
    </xf>
    <xf numFmtId="3" fontId="41" fillId="24" borderId="11" xfId="206" applyNumberFormat="1" applyFont="1" applyFill="1" applyBorder="1" applyAlignment="1">
      <alignment horizontal="right"/>
    </xf>
    <xf numFmtId="10" fontId="41" fillId="24" borderId="11" xfId="206" applyNumberFormat="1" applyFont="1" applyFill="1" applyBorder="1" applyAlignment="1">
      <alignment horizontal="right"/>
    </xf>
    <xf numFmtId="3" fontId="42" fillId="24" borderId="11" xfId="206" applyNumberFormat="1" applyFont="1" applyFill="1" applyBorder="1" applyAlignment="1">
      <alignment horizontal="right"/>
    </xf>
    <xf numFmtId="10" fontId="42" fillId="24" borderId="11" xfId="206" applyNumberFormat="1" applyFont="1" applyFill="1" applyBorder="1" applyAlignment="1">
      <alignment horizontal="right"/>
    </xf>
    <xf numFmtId="10" fontId="41" fillId="24" borderId="12" xfId="206" applyNumberFormat="1" applyFont="1" applyFill="1" applyBorder="1" applyAlignment="1">
      <alignment horizontal="right"/>
    </xf>
    <xf numFmtId="0" fontId="18" fillId="0" borderId="10" xfId="206" applyFont="1" applyFill="1" applyBorder="1" applyAlignment="1">
      <alignment horizontal="justify"/>
    </xf>
    <xf numFmtId="3" fontId="35" fillId="0" borderId="11" xfId="206" applyNumberFormat="1" applyFont="1" applyBorder="1" applyAlignment="1">
      <alignment horizontal="right"/>
    </xf>
    <xf numFmtId="0" fontId="18" fillId="0" borderId="10" xfId="206" applyFont="1" applyFill="1" applyBorder="1" applyAlignment="1">
      <alignment horizontal="left"/>
    </xf>
    <xf numFmtId="0" fontId="34" fillId="25" borderId="15" xfId="206" applyFont="1" applyFill="1" applyBorder="1" applyAlignment="1">
      <alignment horizontal="right" wrapText="1"/>
    </xf>
    <xf numFmtId="3" fontId="34" fillId="25" borderId="13" xfId="206" applyNumberFormat="1" applyFont="1" applyFill="1" applyBorder="1" applyAlignment="1">
      <alignment horizontal="right" wrapText="1"/>
    </xf>
    <xf numFmtId="3" fontId="40" fillId="25" borderId="13" xfId="206" applyNumberFormat="1" applyFont="1" applyFill="1" applyBorder="1" applyAlignment="1">
      <alignment horizontal="right" wrapText="1"/>
    </xf>
    <xf numFmtId="10" fontId="43" fillId="25" borderId="14" xfId="206" applyNumberFormat="1" applyFont="1" applyFill="1" applyBorder="1" applyAlignment="1">
      <alignment horizontal="right" wrapText="1"/>
    </xf>
    <xf numFmtId="0" fontId="23" fillId="25" borderId="17" xfId="130" applyFont="1" applyFill="1" applyBorder="1" applyAlignment="1">
      <alignment horizontal="center" vertical="center"/>
    </xf>
    <xf numFmtId="0" fontId="1" fillId="0" borderId="10" xfId="130" applyFont="1" applyBorder="1" applyAlignment="1">
      <alignment horizontal="justify" vertical="center" wrapText="1"/>
    </xf>
    <xf numFmtId="10" fontId="36" fillId="0" borderId="12" xfId="206" applyNumberFormat="1" applyFont="1" applyBorder="1"/>
    <xf numFmtId="0" fontId="36" fillId="0" borderId="12" xfId="206" applyFont="1" applyBorder="1" applyAlignment="1">
      <alignment horizontal="right"/>
    </xf>
    <xf numFmtId="10" fontId="36" fillId="24" borderId="12" xfId="206" applyNumberFormat="1" applyFont="1" applyFill="1" applyBorder="1"/>
    <xf numFmtId="0" fontId="1" fillId="0" borderId="10" xfId="131" applyFont="1" applyBorder="1" applyAlignment="1">
      <alignment horizontal="justify" vertical="center" wrapText="1"/>
    </xf>
    <xf numFmtId="0" fontId="1" fillId="0" borderId="10" xfId="131" applyFont="1" applyBorder="1" applyAlignment="1">
      <alignment horizontal="left" vertical="center" wrapText="1"/>
    </xf>
    <xf numFmtId="3" fontId="32" fillId="0" borderId="11" xfId="131" applyNumberFormat="1" applyFont="1" applyFill="1" applyBorder="1" applyAlignment="1">
      <alignment vertical="center"/>
    </xf>
    <xf numFmtId="3" fontId="23" fillId="25" borderId="13" xfId="206" applyNumberFormat="1" applyFont="1" applyFill="1" applyBorder="1"/>
    <xf numFmtId="10" fontId="39" fillId="25" borderId="14" xfId="206" applyNumberFormat="1" applyFont="1" applyFill="1" applyBorder="1"/>
    <xf numFmtId="3" fontId="44" fillId="0" borderId="0" xfId="205" applyNumberFormat="1" applyFont="1"/>
    <xf numFmtId="3" fontId="45" fillId="0" borderId="0" xfId="205" applyNumberFormat="1" applyFont="1"/>
    <xf numFmtId="10" fontId="44" fillId="0" borderId="0" xfId="205" applyNumberFormat="1" applyFont="1"/>
    <xf numFmtId="4" fontId="45" fillId="0" borderId="0" xfId="205" applyNumberFormat="1" applyFont="1"/>
    <xf numFmtId="3" fontId="46" fillId="0" borderId="0" xfId="0" applyNumberFormat="1" applyFont="1" applyBorder="1"/>
    <xf numFmtId="0" fontId="47" fillId="0" borderId="0" xfId="0" applyFont="1"/>
    <xf numFmtId="3" fontId="0" fillId="0" borderId="0" xfId="0" applyNumberFormat="1"/>
    <xf numFmtId="0" fontId="32" fillId="0" borderId="0" xfId="205" applyFont="1" applyAlignment="1">
      <alignment horizontal="right"/>
    </xf>
    <xf numFmtId="3" fontId="48" fillId="0" borderId="0" xfId="205" applyNumberFormat="1" applyFont="1" applyBorder="1" applyAlignment="1">
      <alignment horizontal="right"/>
    </xf>
    <xf numFmtId="10" fontId="32" fillId="0" borderId="18" xfId="205" applyNumberFormat="1" applyFont="1" applyFill="1" applyBorder="1" applyAlignment="1" applyProtection="1">
      <alignment horizontal="right" vertical="center" wrapText="1"/>
    </xf>
    <xf numFmtId="10" fontId="32" fillId="0" borderId="29" xfId="205" applyNumberFormat="1" applyFont="1" applyFill="1" applyBorder="1" applyAlignment="1" applyProtection="1">
      <alignment horizontal="right" vertical="center" wrapText="1"/>
    </xf>
    <xf numFmtId="0" fontId="32" fillId="24" borderId="32" xfId="205" applyFont="1" applyFill="1" applyBorder="1" applyAlignment="1">
      <alignment horizontal="center" vertical="center" wrapText="1"/>
    </xf>
    <xf numFmtId="0" fontId="32" fillId="24" borderId="33" xfId="205" applyFont="1" applyFill="1" applyBorder="1" applyAlignment="1">
      <alignment horizontal="center" vertical="center" wrapText="1"/>
    </xf>
    <xf numFmtId="0" fontId="32" fillId="24" borderId="34" xfId="205" applyFont="1" applyFill="1" applyBorder="1" applyAlignment="1">
      <alignment horizontal="center" vertical="center" wrapText="1"/>
    </xf>
    <xf numFmtId="0" fontId="32" fillId="24" borderId="35" xfId="205" applyFont="1" applyFill="1" applyBorder="1" applyAlignment="1">
      <alignment horizontal="center" vertical="center" wrapText="1"/>
    </xf>
    <xf numFmtId="0" fontId="32" fillId="24" borderId="36" xfId="205" applyFont="1" applyFill="1" applyBorder="1" applyAlignment="1">
      <alignment horizontal="center" vertical="center" wrapText="1"/>
    </xf>
    <xf numFmtId="0" fontId="48" fillId="0" borderId="0" xfId="206" applyFont="1"/>
    <xf numFmtId="3" fontId="32" fillId="0" borderId="11" xfId="206" applyNumberFormat="1" applyFont="1" applyBorder="1" applyAlignment="1">
      <alignment horizontal="right"/>
    </xf>
    <xf numFmtId="3" fontId="38" fillId="0" borderId="11" xfId="206" applyNumberFormat="1" applyFont="1" applyBorder="1" applyAlignment="1">
      <alignment horizontal="right"/>
    </xf>
    <xf numFmtId="3" fontId="49" fillId="24" borderId="11" xfId="206" applyNumberFormat="1" applyFont="1" applyFill="1" applyBorder="1" applyAlignment="1">
      <alignment horizontal="right"/>
    </xf>
    <xf numFmtId="0" fontId="32" fillId="0" borderId="10" xfId="206" applyFont="1" applyBorder="1" applyAlignment="1">
      <alignment horizontal="justify" wrapText="1"/>
    </xf>
    <xf numFmtId="3" fontId="35" fillId="0" borderId="11" xfId="0" applyNumberFormat="1" applyFont="1" applyBorder="1" applyAlignment="1">
      <alignment horizontal="right"/>
    </xf>
    <xf numFmtId="0" fontId="35" fillId="0" borderId="10" xfId="206" applyFont="1" applyFill="1" applyBorder="1" applyAlignment="1">
      <alignment horizontal="justify" wrapText="1"/>
    </xf>
    <xf numFmtId="3" fontId="37" fillId="24" borderId="11" xfId="206" applyNumberFormat="1" applyFont="1" applyFill="1" applyBorder="1" applyAlignment="1">
      <alignment horizontal="right"/>
    </xf>
    <xf numFmtId="3" fontId="32" fillId="0" borderId="11" xfId="0" applyNumberFormat="1" applyFont="1" applyBorder="1"/>
    <xf numFmtId="3" fontId="32" fillId="0" borderId="11" xfId="0" applyNumberFormat="1" applyFont="1" applyBorder="1" applyAlignment="1">
      <alignment horizontal="right"/>
    </xf>
    <xf numFmtId="3" fontId="1" fillId="0" borderId="0" xfId="205" applyNumberFormat="1" applyFont="1" applyBorder="1" applyAlignment="1">
      <alignment horizontal="right"/>
    </xf>
    <xf numFmtId="10" fontId="1" fillId="0" borderId="0" xfId="205" applyNumberFormat="1" applyFont="1" applyBorder="1" applyAlignment="1">
      <alignment wrapText="1"/>
    </xf>
    <xf numFmtId="3" fontId="38" fillId="0" borderId="17" xfId="205" applyNumberFormat="1" applyFont="1" applyBorder="1" applyAlignment="1">
      <alignment horizontal="right"/>
    </xf>
    <xf numFmtId="3" fontId="38" fillId="0" borderId="11" xfId="205" applyNumberFormat="1" applyFont="1" applyBorder="1" applyAlignment="1">
      <alignment horizontal="right"/>
    </xf>
    <xf numFmtId="10" fontId="38" fillId="0" borderId="11" xfId="205" applyNumberFormat="1" applyFont="1" applyBorder="1" applyAlignment="1">
      <alignment wrapText="1"/>
    </xf>
    <xf numFmtId="10" fontId="38" fillId="0" borderId="13" xfId="205" applyNumberFormat="1" applyFont="1" applyBorder="1" applyAlignment="1">
      <alignment wrapText="1"/>
    </xf>
    <xf numFmtId="3" fontId="1" fillId="0" borderId="0" xfId="205" applyNumberFormat="1" applyFont="1"/>
    <xf numFmtId="10" fontId="1" fillId="0" borderId="0" xfId="205" applyNumberFormat="1" applyFont="1"/>
    <xf numFmtId="3" fontId="38" fillId="0" borderId="17" xfId="205" applyNumberFormat="1" applyFont="1" applyBorder="1"/>
    <xf numFmtId="3" fontId="38" fillId="0" borderId="11" xfId="205" applyNumberFormat="1" applyFont="1" applyBorder="1"/>
    <xf numFmtId="10" fontId="38" fillId="0" borderId="11" xfId="205" applyNumberFormat="1" applyFont="1" applyBorder="1"/>
    <xf numFmtId="10" fontId="38" fillId="0" borderId="13" xfId="205" applyNumberFormat="1" applyFont="1" applyBorder="1"/>
    <xf numFmtId="10" fontId="32" fillId="0" borderId="13" xfId="205" applyNumberFormat="1" applyFont="1" applyBorder="1" applyAlignment="1">
      <alignment wrapText="1"/>
    </xf>
    <xf numFmtId="0" fontId="32" fillId="0" borderId="17" xfId="205" applyFont="1" applyBorder="1" applyAlignment="1">
      <alignment horizontal="right"/>
    </xf>
    <xf numFmtId="0" fontId="32" fillId="0" borderId="11" xfId="205" applyFont="1" applyBorder="1" applyAlignment="1">
      <alignment horizontal="right"/>
    </xf>
    <xf numFmtId="0" fontId="38" fillId="0" borderId="17" xfId="205" applyFont="1" applyBorder="1" applyAlignment="1">
      <alignment horizontal="right"/>
    </xf>
    <xf numFmtId="0" fontId="38" fillId="0" borderId="11" xfId="205" applyFont="1" applyBorder="1" applyAlignment="1">
      <alignment horizontal="right"/>
    </xf>
    <xf numFmtId="10" fontId="38" fillId="0" borderId="0" xfId="205" applyNumberFormat="1" applyFont="1" applyBorder="1" applyAlignment="1">
      <alignment wrapText="1"/>
    </xf>
    <xf numFmtId="3" fontId="50" fillId="0" borderId="0" xfId="205" applyNumberFormat="1" applyFont="1"/>
    <xf numFmtId="10" fontId="38" fillId="0" borderId="11" xfId="205" applyNumberFormat="1" applyFont="1" applyBorder="1" applyAlignment="1">
      <alignment horizontal="right"/>
    </xf>
    <xf numFmtId="10" fontId="38" fillId="0" borderId="13" xfId="205" applyNumberFormat="1" applyFont="1" applyBorder="1" applyAlignment="1">
      <alignment horizontal="right"/>
    </xf>
    <xf numFmtId="3" fontId="51" fillId="0" borderId="0" xfId="205" applyNumberFormat="1" applyFont="1"/>
    <xf numFmtId="3" fontId="32" fillId="0" borderId="16" xfId="205" applyNumberFormat="1" applyFont="1" applyBorder="1" applyAlignment="1">
      <alignment horizontal="right"/>
    </xf>
    <xf numFmtId="3" fontId="32" fillId="0" borderId="10" xfId="205" applyNumberFormat="1" applyFont="1" applyBorder="1" applyAlignment="1">
      <alignment horizontal="right"/>
    </xf>
    <xf numFmtId="3" fontId="32" fillId="0" borderId="10" xfId="205" applyNumberFormat="1" applyFont="1" applyBorder="1" applyAlignment="1">
      <alignment horizontal="right" wrapText="1"/>
    </xf>
    <xf numFmtId="10" fontId="32" fillId="0" borderId="10" xfId="205" applyNumberFormat="1" applyFont="1" applyBorder="1" applyAlignment="1">
      <alignment wrapText="1"/>
    </xf>
    <xf numFmtId="10" fontId="32" fillId="0" borderId="15" xfId="205" applyNumberFormat="1" applyFont="1" applyBorder="1" applyAlignment="1">
      <alignment wrapText="1"/>
    </xf>
    <xf numFmtId="10" fontId="32" fillId="0" borderId="10" xfId="205" applyNumberFormat="1" applyFont="1" applyBorder="1" applyAlignment="1"/>
    <xf numFmtId="3" fontId="32" fillId="0" borderId="30" xfId="205" applyNumberFormat="1" applyFont="1" applyBorder="1" applyAlignment="1">
      <alignment horizontal="right"/>
    </xf>
    <xf numFmtId="3" fontId="32" fillId="0" borderId="21" xfId="205" applyNumberFormat="1" applyFont="1" applyBorder="1" applyAlignment="1">
      <alignment horizontal="right"/>
    </xf>
    <xf numFmtId="3" fontId="32" fillId="0" borderId="21" xfId="205" applyNumberFormat="1" applyFont="1" applyBorder="1" applyAlignment="1">
      <alignment horizontal="right" wrapText="1"/>
    </xf>
    <xf numFmtId="10" fontId="32" fillId="0" borderId="21" xfId="205" applyNumberFormat="1" applyFont="1" applyBorder="1" applyAlignment="1"/>
    <xf numFmtId="10" fontId="32" fillId="0" borderId="21" xfId="205" applyNumberFormat="1" applyFont="1" applyBorder="1" applyAlignment="1">
      <alignment wrapText="1"/>
    </xf>
    <xf numFmtId="10" fontId="32" fillId="0" borderId="31" xfId="205" applyNumberFormat="1" applyFont="1" applyBorder="1" applyAlignment="1">
      <alignment wrapText="1"/>
    </xf>
    <xf numFmtId="3" fontId="52" fillId="0" borderId="10" xfId="205" applyNumberFormat="1" applyFont="1" applyBorder="1"/>
    <xf numFmtId="10" fontId="32" fillId="0" borderId="15" xfId="205" applyNumberFormat="1" applyFont="1" applyBorder="1" applyAlignment="1"/>
    <xf numFmtId="3" fontId="38" fillId="0" borderId="16" xfId="205" applyNumberFormat="1" applyFont="1" applyBorder="1" applyAlignment="1">
      <alignment horizontal="right"/>
    </xf>
    <xf numFmtId="3" fontId="38" fillId="0" borderId="10" xfId="205" applyNumberFormat="1" applyFont="1" applyBorder="1" applyAlignment="1">
      <alignment horizontal="right"/>
    </xf>
    <xf numFmtId="10" fontId="38" fillId="0" borderId="10" xfId="205" applyNumberFormat="1" applyFont="1" applyBorder="1" applyAlignment="1"/>
    <xf numFmtId="10" fontId="38" fillId="0" borderId="15" xfId="205" applyNumberFormat="1" applyFont="1" applyBorder="1" applyAlignment="1"/>
    <xf numFmtId="3" fontId="53" fillId="0" borderId="10" xfId="205" applyNumberFormat="1" applyFont="1" applyBorder="1"/>
    <xf numFmtId="0" fontId="23" fillId="25" borderId="18" xfId="206" applyFont="1" applyFill="1" applyBorder="1" applyAlignment="1">
      <alignment horizontal="center" vertical="center" wrapText="1"/>
    </xf>
    <xf numFmtId="0" fontId="30" fillId="25" borderId="16" xfId="206" applyFont="1" applyFill="1" applyBorder="1" applyAlignment="1">
      <alignment horizontal="center" vertical="center" wrapText="1"/>
    </xf>
    <xf numFmtId="0" fontId="26" fillId="0" borderId="19" xfId="206" applyFont="1" applyBorder="1" applyAlignment="1">
      <alignment horizontal="center"/>
    </xf>
    <xf numFmtId="0" fontId="26" fillId="0" borderId="20" xfId="206" applyFont="1" applyBorder="1" applyAlignment="1">
      <alignment horizontal="center"/>
    </xf>
    <xf numFmtId="0" fontId="26" fillId="0" borderId="21" xfId="206" applyFont="1" applyBorder="1" applyAlignment="1">
      <alignment horizontal="center"/>
    </xf>
    <xf numFmtId="0" fontId="23" fillId="0" borderId="10" xfId="206" applyFont="1" applyFill="1" applyBorder="1" applyAlignment="1">
      <alignment horizontal="left" wrapText="1"/>
    </xf>
    <xf numFmtId="0" fontId="23" fillId="0" borderId="11" xfId="206" applyFont="1" applyFill="1" applyBorder="1" applyAlignment="1">
      <alignment horizontal="left" wrapText="1"/>
    </xf>
    <xf numFmtId="0" fontId="23" fillId="0" borderId="12" xfId="206" applyFont="1" applyFill="1" applyBorder="1" applyAlignment="1">
      <alignment horizontal="left" wrapText="1"/>
    </xf>
    <xf numFmtId="0" fontId="23" fillId="25" borderId="18" xfId="206" applyFont="1" applyFill="1" applyBorder="1" applyAlignment="1">
      <alignment horizontal="center" vertical="center" wrapText="1"/>
    </xf>
    <xf numFmtId="0" fontId="23" fillId="25" borderId="12" xfId="206" applyFont="1" applyFill="1" applyBorder="1" applyAlignment="1">
      <alignment horizontal="center" vertical="center" wrapText="1"/>
    </xf>
    <xf numFmtId="0" fontId="23" fillId="25" borderId="17" xfId="206" applyFont="1" applyFill="1" applyBorder="1" applyAlignment="1">
      <alignment horizontal="center" vertical="center"/>
    </xf>
    <xf numFmtId="0" fontId="30" fillId="25" borderId="16" xfId="206" applyFont="1" applyFill="1" applyBorder="1" applyAlignment="1">
      <alignment horizontal="center" vertical="center" wrapText="1"/>
    </xf>
    <xf numFmtId="0" fontId="30" fillId="25" borderId="10" xfId="206" applyFont="1" applyFill="1" applyBorder="1" applyAlignment="1">
      <alignment horizontal="center" vertical="center" wrapText="1"/>
    </xf>
    <xf numFmtId="0" fontId="34" fillId="0" borderId="10" xfId="206" applyFont="1" applyFill="1" applyBorder="1" applyAlignment="1">
      <alignment horizontal="left" wrapText="1"/>
    </xf>
    <xf numFmtId="0" fontId="34" fillId="0" borderId="11" xfId="206" applyFont="1" applyFill="1" applyBorder="1" applyAlignment="1">
      <alignment horizontal="left" wrapText="1"/>
    </xf>
    <xf numFmtId="0" fontId="34" fillId="0" borderId="12" xfId="206" applyFont="1" applyFill="1" applyBorder="1" applyAlignment="1">
      <alignment horizontal="left" wrapText="1"/>
    </xf>
    <xf numFmtId="0" fontId="40" fillId="25" borderId="16" xfId="206" applyFont="1" applyFill="1" applyBorder="1" applyAlignment="1">
      <alignment horizontal="center" vertical="center" wrapText="1"/>
    </xf>
    <xf numFmtId="0" fontId="40" fillId="25" borderId="10" xfId="206" applyFont="1" applyFill="1" applyBorder="1" applyAlignment="1">
      <alignment horizontal="center" vertical="center" wrapText="1"/>
    </xf>
    <xf numFmtId="0" fontId="34" fillId="25" borderId="18" xfId="206" applyFont="1" applyFill="1" applyBorder="1" applyAlignment="1">
      <alignment horizontal="center" vertical="center" wrapText="1"/>
    </xf>
    <xf numFmtId="0" fontId="34" fillId="25" borderId="12" xfId="206" applyFont="1" applyFill="1" applyBorder="1" applyAlignment="1">
      <alignment horizontal="center" vertical="center" wrapText="1"/>
    </xf>
    <xf numFmtId="0" fontId="34" fillId="25" borderId="17" xfId="206" applyFont="1" applyFill="1" applyBorder="1" applyAlignment="1">
      <alignment horizontal="center" vertical="center" wrapText="1"/>
    </xf>
    <xf numFmtId="0" fontId="23" fillId="0" borderId="22" xfId="206" applyFont="1" applyBorder="1" applyAlignment="1">
      <alignment horizontal="left" wrapText="1"/>
    </xf>
    <xf numFmtId="0" fontId="23" fillId="0" borderId="20" xfId="206" applyFont="1" applyBorder="1" applyAlignment="1">
      <alignment horizontal="left" wrapText="1"/>
    </xf>
    <xf numFmtId="0" fontId="23" fillId="0" borderId="23" xfId="206" applyFont="1" applyBorder="1" applyAlignment="1">
      <alignment horizontal="left" wrapText="1"/>
    </xf>
    <xf numFmtId="0" fontId="30" fillId="24" borderId="16" xfId="205" applyFont="1" applyFill="1" applyBorder="1" applyAlignment="1">
      <alignment horizontal="center" vertical="center" wrapText="1"/>
    </xf>
    <xf numFmtId="0" fontId="30" fillId="24" borderId="17" xfId="205" applyFont="1" applyFill="1" applyBorder="1" applyAlignment="1">
      <alignment horizontal="center" vertical="center" wrapText="1"/>
    </xf>
    <xf numFmtId="0" fontId="30" fillId="24" borderId="18" xfId="205" applyFont="1" applyFill="1" applyBorder="1" applyAlignment="1">
      <alignment horizontal="center" vertical="center" wrapText="1"/>
    </xf>
    <xf numFmtId="0" fontId="30" fillId="24" borderId="30" xfId="205" applyFont="1" applyFill="1" applyBorder="1" applyAlignment="1">
      <alignment horizontal="center" vertical="center" wrapText="1"/>
    </xf>
    <xf numFmtId="0" fontId="30" fillId="24" borderId="29" xfId="205" applyFont="1" applyFill="1" applyBorder="1" applyAlignment="1">
      <alignment horizontal="center" vertical="center" wrapText="1"/>
    </xf>
    <xf numFmtId="3" fontId="30" fillId="24" borderId="16" xfId="205" applyNumberFormat="1" applyFont="1" applyFill="1" applyBorder="1" applyAlignment="1">
      <alignment horizontal="center" vertical="center" wrapText="1"/>
    </xf>
    <xf numFmtId="3" fontId="30" fillId="24" borderId="17" xfId="205" applyNumberFormat="1" applyFont="1" applyFill="1" applyBorder="1" applyAlignment="1">
      <alignment horizontal="center" vertical="center" wrapText="1"/>
    </xf>
    <xf numFmtId="3" fontId="30" fillId="24" borderId="29" xfId="205" applyNumberFormat="1" applyFont="1" applyFill="1" applyBorder="1" applyAlignment="1">
      <alignment horizontal="center" vertical="center" wrapText="1"/>
    </xf>
    <xf numFmtId="0" fontId="34" fillId="0" borderId="19" xfId="205" applyFont="1" applyBorder="1" applyAlignment="1">
      <alignment horizontal="left"/>
    </xf>
    <xf numFmtId="0" fontId="34" fillId="0" borderId="20" xfId="205" applyFont="1" applyBorder="1" applyAlignment="1">
      <alignment horizontal="left"/>
    </xf>
    <xf numFmtId="0" fontId="34" fillId="0" borderId="21" xfId="205" applyFont="1" applyBorder="1" applyAlignment="1">
      <alignment horizontal="left"/>
    </xf>
    <xf numFmtId="3" fontId="30" fillId="24" borderId="30" xfId="205" applyNumberFormat="1" applyFont="1" applyFill="1" applyBorder="1" applyAlignment="1">
      <alignment horizontal="center" vertical="center" wrapText="1"/>
    </xf>
    <xf numFmtId="3" fontId="30" fillId="24" borderId="18" xfId="205" applyNumberFormat="1" applyFont="1" applyFill="1" applyBorder="1" applyAlignment="1">
      <alignment horizontal="center" vertical="center" wrapText="1"/>
    </xf>
    <xf numFmtId="0" fontId="30" fillId="25" borderId="16" xfId="205" applyFont="1" applyFill="1" applyBorder="1" applyAlignment="1">
      <alignment horizontal="center" vertical="center" wrapText="1"/>
    </xf>
    <xf numFmtId="0" fontId="30" fillId="25" borderId="10" xfId="205" applyFont="1" applyFill="1" applyBorder="1" applyAlignment="1">
      <alignment horizontal="center" vertical="center" wrapText="1"/>
    </xf>
    <xf numFmtId="0" fontId="30" fillId="25" borderId="15" xfId="205" applyFont="1" applyFill="1" applyBorder="1" applyAlignment="1">
      <alignment horizontal="center" vertical="center" wrapText="1"/>
    </xf>
    <xf numFmtId="0" fontId="30" fillId="25" borderId="18" xfId="205" applyFont="1" applyFill="1" applyBorder="1" applyAlignment="1">
      <alignment horizontal="center" vertical="center" wrapText="1"/>
    </xf>
    <xf numFmtId="0" fontId="30" fillId="25" borderId="12" xfId="205" applyFont="1" applyFill="1" applyBorder="1" applyAlignment="1">
      <alignment horizontal="center" vertical="center" wrapText="1"/>
    </xf>
    <xf numFmtId="0" fontId="30" fillId="25" borderId="14" xfId="205" applyFont="1" applyFill="1" applyBorder="1" applyAlignment="1">
      <alignment horizontal="center" vertical="center" wrapText="1"/>
    </xf>
    <xf numFmtId="0" fontId="31" fillId="25" borderId="24" xfId="205" applyFont="1" applyFill="1" applyBorder="1" applyAlignment="1">
      <alignment horizontal="left"/>
    </xf>
    <xf numFmtId="0" fontId="31" fillId="25" borderId="25" xfId="205" applyFont="1" applyFill="1" applyBorder="1" applyAlignment="1">
      <alignment horizontal="left"/>
    </xf>
    <xf numFmtId="0" fontId="31" fillId="25" borderId="26" xfId="205" applyFont="1" applyFill="1" applyBorder="1" applyAlignment="1">
      <alignment horizontal="left"/>
    </xf>
    <xf numFmtId="9" fontId="36" fillId="24" borderId="11" xfId="206" applyNumberFormat="1" applyFont="1" applyFill="1" applyBorder="1" applyAlignment="1">
      <alignment horizontal="right"/>
    </xf>
    <xf numFmtId="9" fontId="37" fillId="24" borderId="11" xfId="206" applyNumberFormat="1" applyFont="1" applyFill="1" applyBorder="1" applyAlignment="1">
      <alignment horizontal="right"/>
    </xf>
    <xf numFmtId="9" fontId="23" fillId="25" borderId="13" xfId="206" applyNumberFormat="1" applyFont="1" applyFill="1" applyBorder="1" applyAlignment="1">
      <alignment horizontal="right" wrapText="1"/>
    </xf>
    <xf numFmtId="9" fontId="30" fillId="25" borderId="13" xfId="206" applyNumberFormat="1" applyFont="1" applyFill="1" applyBorder="1" applyAlignment="1">
      <alignment horizontal="right" wrapText="1"/>
    </xf>
    <xf numFmtId="9" fontId="41" fillId="24" borderId="11" xfId="206" applyNumberFormat="1" applyFont="1" applyFill="1" applyBorder="1" applyAlignment="1">
      <alignment horizontal="right"/>
    </xf>
    <xf numFmtId="9" fontId="42" fillId="24" borderId="11" xfId="206" applyNumberFormat="1" applyFont="1" applyFill="1" applyBorder="1" applyAlignment="1">
      <alignment horizontal="right"/>
    </xf>
    <xf numFmtId="9" fontId="34" fillId="25" borderId="13" xfId="206" applyNumberFormat="1" applyFont="1" applyFill="1" applyBorder="1" applyAlignment="1">
      <alignment horizontal="right" wrapText="1"/>
    </xf>
    <xf numFmtId="9" fontId="40" fillId="25" borderId="13" xfId="206" applyNumberFormat="1" applyFont="1" applyFill="1" applyBorder="1" applyAlignment="1">
      <alignment horizontal="right" wrapText="1"/>
    </xf>
  </cellXfs>
  <cellStyles count="216">
    <cellStyle name="20% - Accent1" xfId="1" builtinId="30" customBuiltin="1"/>
    <cellStyle name="20% - Accent1 2" xfId="2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1 2" xfId="9"/>
    <cellStyle name="40% - Accent2" xfId="10" builtinId="35" customBuiltin="1"/>
    <cellStyle name="40% - Accent3" xfId="11" builtinId="39" customBuiltin="1"/>
    <cellStyle name="40% - Accent4" xfId="12" builtinId="43" customBuiltin="1"/>
    <cellStyle name="40% - Accent5" xfId="13" builtinId="47" customBuiltin="1"/>
    <cellStyle name="40% - Accent6" xfId="14" builtinId="51" customBuiltin="1"/>
    <cellStyle name="60% - Accent1" xfId="15" builtinId="32" customBuiltin="1"/>
    <cellStyle name="60% - Accent1 2" xfId="16"/>
    <cellStyle name="60% - Accent2" xfId="17" builtinId="36" customBuiltin="1"/>
    <cellStyle name="60% - Accent3" xfId="18" builtinId="40" customBuiltin="1"/>
    <cellStyle name="60% - Accent4" xfId="19" builtinId="44" customBuiltin="1"/>
    <cellStyle name="60% - Accent5" xfId="20" builtinId="48" customBuiltin="1"/>
    <cellStyle name="60% - Accent6" xfId="21" builtinId="52" customBuiltin="1"/>
    <cellStyle name="Accent1" xfId="22" builtinId="29" customBuiltin="1"/>
    <cellStyle name="Accent1 2" xfId="23"/>
    <cellStyle name="Accent2" xfId="24" builtinId="33" customBuiltin="1"/>
    <cellStyle name="Accent3" xfId="25" builtinId="37" customBuiltin="1"/>
    <cellStyle name="Accent4" xfId="26" builtinId="41" customBuiltin="1"/>
    <cellStyle name="Accent5" xfId="27" builtinId="45" customBuiltin="1"/>
    <cellStyle name="Accent6" xfId="28" builtinId="49" customBuiltin="1"/>
    <cellStyle name="Bad" xfId="29" builtinId="27" customBuiltin="1"/>
    <cellStyle name="Calculation" xfId="30" builtinId="22" customBuiltin="1"/>
    <cellStyle name="Check Cell" xfId="31" builtinId="23" customBuiltin="1"/>
    <cellStyle name="Comma 2" xfId="32"/>
    <cellStyle name="Euro" xfId="33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Input" xfId="40" builtinId="20" customBuiltin="1"/>
    <cellStyle name="Linked Cell" xfId="41" builtinId="24" customBuiltin="1"/>
    <cellStyle name="MAND_x000d_CHECK.COMMAND_x000e_RENAME.COMMAND_x0008_SHOW.BAR_x000b_DELETE.MENU_x000e_DELETE.COMMAND_x000e_GET.CHA" xfId="42"/>
    <cellStyle name="Neutral" xfId="43" builtinId="28" customBuiltin="1"/>
    <cellStyle name="Normal" xfId="0" builtinId="0"/>
    <cellStyle name="Normal 10" xfId="44"/>
    <cellStyle name="Normal 100" xfId="45"/>
    <cellStyle name="Normal 101" xfId="46"/>
    <cellStyle name="Normal 102" xfId="47"/>
    <cellStyle name="Normal 103" xfId="48"/>
    <cellStyle name="Normal 104" xfId="49"/>
    <cellStyle name="Normal 105" xfId="50"/>
    <cellStyle name="Normal 106" xfId="51"/>
    <cellStyle name="Normal 107" xfId="52"/>
    <cellStyle name="Normal 108" xfId="53"/>
    <cellStyle name="Normal 109" xfId="54"/>
    <cellStyle name="Normal 11" xfId="55"/>
    <cellStyle name="Normal 110" xfId="56"/>
    <cellStyle name="Normal 111" xfId="57"/>
    <cellStyle name="Normal 112" xfId="58"/>
    <cellStyle name="Normal 113" xfId="59"/>
    <cellStyle name="Normal 114" xfId="60"/>
    <cellStyle name="Normal 115" xfId="61"/>
    <cellStyle name="Normal 116" xfId="62"/>
    <cellStyle name="Normal 117" xfId="63"/>
    <cellStyle name="Normal 118" xfId="64"/>
    <cellStyle name="Normal 119" xfId="65"/>
    <cellStyle name="Normal 12" xfId="66"/>
    <cellStyle name="Normal 120" xfId="67"/>
    <cellStyle name="Normal 121" xfId="68"/>
    <cellStyle name="Normal 122" xfId="69"/>
    <cellStyle name="Normal 123" xfId="70"/>
    <cellStyle name="Normal 124" xfId="71"/>
    <cellStyle name="Normal 125" xfId="72"/>
    <cellStyle name="Normal 126" xfId="73"/>
    <cellStyle name="Normal 127" xfId="74"/>
    <cellStyle name="Normal 128" xfId="75"/>
    <cellStyle name="Normal 129" xfId="76"/>
    <cellStyle name="Normal 13" xfId="77"/>
    <cellStyle name="Normal 130" xfId="78"/>
    <cellStyle name="Normal 131" xfId="79"/>
    <cellStyle name="Normal 132" xfId="80"/>
    <cellStyle name="Normal 133" xfId="81"/>
    <cellStyle name="Normal 134" xfId="82"/>
    <cellStyle name="Normal 135" xfId="83"/>
    <cellStyle name="Normal 136" xfId="84"/>
    <cellStyle name="Normal 137" xfId="85"/>
    <cellStyle name="Normal 138" xfId="86"/>
    <cellStyle name="Normal 139" xfId="87"/>
    <cellStyle name="Normal 14" xfId="88"/>
    <cellStyle name="Normal 140" xfId="89"/>
    <cellStyle name="Normal 141" xfId="90"/>
    <cellStyle name="Normal 142" xfId="91"/>
    <cellStyle name="Normal 143" xfId="92"/>
    <cellStyle name="Normal 144" xfId="93"/>
    <cellStyle name="Normal 145" xfId="94"/>
    <cellStyle name="Normal 146" xfId="95"/>
    <cellStyle name="Normal 147" xfId="96"/>
    <cellStyle name="Normal 148" xfId="97"/>
    <cellStyle name="Normal 149" xfId="98"/>
    <cellStyle name="Normal 15" xfId="99"/>
    <cellStyle name="Normal 150" xfId="100"/>
    <cellStyle name="Normal 151" xfId="101"/>
    <cellStyle name="Normal 153" xfId="102"/>
    <cellStyle name="Normal 154" xfId="103"/>
    <cellStyle name="Normal 155" xfId="104"/>
    <cellStyle name="Normal 156" xfId="105"/>
    <cellStyle name="Normal 157" xfId="106"/>
    <cellStyle name="Normal 158" xfId="107"/>
    <cellStyle name="Normal 159" xfId="108"/>
    <cellStyle name="Normal 16" xfId="109"/>
    <cellStyle name="Normal 17" xfId="110"/>
    <cellStyle name="Normal 18" xfId="111"/>
    <cellStyle name="Normal 19" xfId="112"/>
    <cellStyle name="Normal 2" xfId="113"/>
    <cellStyle name="Normal 2 2" xfId="114"/>
    <cellStyle name="Normal 20" xfId="115"/>
    <cellStyle name="Normal 21" xfId="116"/>
    <cellStyle name="Normal 22" xfId="117"/>
    <cellStyle name="Normal 23" xfId="118"/>
    <cellStyle name="Normal 24" xfId="119"/>
    <cellStyle name="Normal 25" xfId="120"/>
    <cellStyle name="Normal 26" xfId="121"/>
    <cellStyle name="Normal 27" xfId="122"/>
    <cellStyle name="Normal 28" xfId="123"/>
    <cellStyle name="Normal 29" xfId="124"/>
    <cellStyle name="Normal 3" xfId="125"/>
    <cellStyle name="Normal 3 2" xfId="126"/>
    <cellStyle name="Normal 30" xfId="127"/>
    <cellStyle name="Normal 31" xfId="128"/>
    <cellStyle name="Normal 32" xfId="129"/>
    <cellStyle name="Normal 33" xfId="130"/>
    <cellStyle name="Normal 33 2" xfId="131"/>
    <cellStyle name="Normal 34" xfId="132"/>
    <cellStyle name="Normal 35" xfId="133"/>
    <cellStyle name="Normal 36" xfId="134"/>
    <cellStyle name="Normal 37" xfId="135"/>
    <cellStyle name="Normal 38" xfId="136"/>
    <cellStyle name="Normal 39" xfId="137"/>
    <cellStyle name="Normal 4" xfId="138"/>
    <cellStyle name="Normal 4 2" xfId="139"/>
    <cellStyle name="Normal 4_Business Performance indicators 2010" xfId="140"/>
    <cellStyle name="Normal 40" xfId="141"/>
    <cellStyle name="Normal 41" xfId="142"/>
    <cellStyle name="Normal 42" xfId="143"/>
    <cellStyle name="Normal 43" xfId="144"/>
    <cellStyle name="Normal 44" xfId="145"/>
    <cellStyle name="Normal 45" xfId="146"/>
    <cellStyle name="Normal 46" xfId="147"/>
    <cellStyle name="Normal 47" xfId="148"/>
    <cellStyle name="Normal 48" xfId="149"/>
    <cellStyle name="Normal 49" xfId="150"/>
    <cellStyle name="Normal 5" xfId="151"/>
    <cellStyle name="Normal 50" xfId="152"/>
    <cellStyle name="Normal 51" xfId="153"/>
    <cellStyle name="Normal 52" xfId="154"/>
    <cellStyle name="Normal 53" xfId="155"/>
    <cellStyle name="Normal 54" xfId="156"/>
    <cellStyle name="Normal 55" xfId="157"/>
    <cellStyle name="Normal 56" xfId="158"/>
    <cellStyle name="Normal 57" xfId="159"/>
    <cellStyle name="Normal 59" xfId="160"/>
    <cellStyle name="Normal 6" xfId="161"/>
    <cellStyle name="Normal 60" xfId="162"/>
    <cellStyle name="Normal 61" xfId="163"/>
    <cellStyle name="Normal 62" xfId="164"/>
    <cellStyle name="Normal 63" xfId="165"/>
    <cellStyle name="Normal 64" xfId="166"/>
    <cellStyle name="Normal 65" xfId="167"/>
    <cellStyle name="Normal 66" xfId="168"/>
    <cellStyle name="Normal 67" xfId="169"/>
    <cellStyle name="Normal 68" xfId="170"/>
    <cellStyle name="Normal 69" xfId="171"/>
    <cellStyle name="Normal 7" xfId="172"/>
    <cellStyle name="Normal 70" xfId="173"/>
    <cellStyle name="Normal 71" xfId="174"/>
    <cellStyle name="Normal 72" xfId="175"/>
    <cellStyle name="Normal 73" xfId="176"/>
    <cellStyle name="Normal 74" xfId="177"/>
    <cellStyle name="Normal 75" xfId="178"/>
    <cellStyle name="Normal 76" xfId="179"/>
    <cellStyle name="Normal 77" xfId="180"/>
    <cellStyle name="Normal 78" xfId="181"/>
    <cellStyle name="Normal 79" xfId="182"/>
    <cellStyle name="Normal 8" xfId="183"/>
    <cellStyle name="Normal 80" xfId="184"/>
    <cellStyle name="Normal 81" xfId="185"/>
    <cellStyle name="Normal 82" xfId="186"/>
    <cellStyle name="Normal 83" xfId="187"/>
    <cellStyle name="Normal 84" xfId="188"/>
    <cellStyle name="Normal 85" xfId="189"/>
    <cellStyle name="Normal 86" xfId="190"/>
    <cellStyle name="Normal 87" xfId="191"/>
    <cellStyle name="Normal 88" xfId="192"/>
    <cellStyle name="Normal 89" xfId="193"/>
    <cellStyle name="Normal 9" xfId="194"/>
    <cellStyle name="Normal 90" xfId="195"/>
    <cellStyle name="Normal 91" xfId="196"/>
    <cellStyle name="Normal 92" xfId="197"/>
    <cellStyle name="Normal 93" xfId="198"/>
    <cellStyle name="Normal 94" xfId="199"/>
    <cellStyle name="Normal 95" xfId="200"/>
    <cellStyle name="Normal 96" xfId="201"/>
    <cellStyle name="Normal 97" xfId="202"/>
    <cellStyle name="Normal 98" xfId="203"/>
    <cellStyle name="Normal 99" xfId="204"/>
    <cellStyle name="Normal_Business Performance indicators 2010" xfId="205"/>
    <cellStyle name="Normal_Pokazatelji poslovanja drustava u FBiH i RS" xfId="206"/>
    <cellStyle name="Normal_Spravki_NonLIfe1999" xfId="207"/>
    <cellStyle name="normální_Rezervy_prez_1_12_03" xfId="208"/>
    <cellStyle name="Note" xfId="209" builtinId="10" customBuiltin="1"/>
    <cellStyle name="Obično_01 premija(T.1)" xfId="210"/>
    <cellStyle name="Output" xfId="211" builtinId="21" customBuiltin="1"/>
    <cellStyle name="Standard_0103_s Versicherung" xfId="212"/>
    <cellStyle name="Title" xfId="213" builtinId="15" customBuiltin="1"/>
    <cellStyle name="Total" xfId="214" builtinId="25" customBuiltin="1"/>
    <cellStyle name="Warning Text" xfId="215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9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140625" style="1" customWidth="1"/>
    <col min="2" max="2" width="27.85546875" style="1" customWidth="1"/>
    <col min="3" max="3" width="14.140625" style="1" customWidth="1"/>
    <col min="4" max="4" width="16.140625" style="1" customWidth="1"/>
    <col min="5" max="5" width="17.140625" style="1" customWidth="1"/>
    <col min="6" max="6" width="14" style="1" customWidth="1"/>
    <col min="7" max="7" width="16.140625" style="1" customWidth="1"/>
    <col min="8" max="8" width="17.140625" style="1" customWidth="1"/>
    <col min="9" max="9" width="16.140625" style="1" customWidth="1"/>
    <col min="10" max="10" width="10.28515625" style="1"/>
    <col min="11" max="11" width="12.7109375" style="1" customWidth="1"/>
    <col min="12" max="16384" width="10.28515625" style="1"/>
  </cols>
  <sheetData>
    <row r="2" spans="2:9" x14ac:dyDescent="0.25">
      <c r="B2" s="149" t="s">
        <v>28</v>
      </c>
      <c r="C2" s="150"/>
      <c r="D2" s="150"/>
      <c r="E2" s="150"/>
      <c r="F2" s="150"/>
      <c r="G2" s="150"/>
      <c r="H2" s="150"/>
      <c r="I2" s="151"/>
    </row>
    <row r="3" spans="2:9" ht="16.5" thickBot="1" x14ac:dyDescent="0.3">
      <c r="B3" s="2"/>
    </row>
    <row r="4" spans="2:9" ht="18.75" customHeight="1" x14ac:dyDescent="0.25">
      <c r="B4" s="158" t="s">
        <v>87</v>
      </c>
      <c r="C4" s="157" t="s">
        <v>41</v>
      </c>
      <c r="D4" s="157"/>
      <c r="E4" s="157"/>
      <c r="F4" s="157" t="s">
        <v>77</v>
      </c>
      <c r="G4" s="157"/>
      <c r="H4" s="157"/>
      <c r="I4" s="155" t="s">
        <v>88</v>
      </c>
    </row>
    <row r="5" spans="2:9" ht="90.75" customHeight="1" x14ac:dyDescent="0.25">
      <c r="B5" s="159"/>
      <c r="C5" s="30" t="s">
        <v>29</v>
      </c>
      <c r="D5" s="30" t="s">
        <v>30</v>
      </c>
      <c r="E5" s="30" t="s">
        <v>31</v>
      </c>
      <c r="F5" s="30" t="s">
        <v>29</v>
      </c>
      <c r="G5" s="30" t="s">
        <v>30</v>
      </c>
      <c r="H5" s="30" t="s">
        <v>31</v>
      </c>
      <c r="I5" s="156"/>
    </row>
    <row r="6" spans="2:9" x14ac:dyDescent="0.25">
      <c r="B6" s="152" t="s">
        <v>32</v>
      </c>
      <c r="C6" s="153"/>
      <c r="D6" s="153"/>
      <c r="E6" s="153"/>
      <c r="F6" s="153"/>
      <c r="G6" s="153"/>
      <c r="H6" s="153"/>
      <c r="I6" s="154"/>
    </row>
    <row r="7" spans="2:9" x14ac:dyDescent="0.25">
      <c r="B7" s="31" t="s">
        <v>49</v>
      </c>
      <c r="C7" s="97">
        <v>35896961.979999997</v>
      </c>
      <c r="D7" s="32">
        <f t="shared" ref="D7:D21" si="0">C7/C$22</f>
        <v>0.16853734440560633</v>
      </c>
      <c r="E7" s="32">
        <f t="shared" ref="E7:E21" si="1">C7/C$36</f>
        <v>0.11307386992276622</v>
      </c>
      <c r="F7" s="98">
        <v>38876134</v>
      </c>
      <c r="G7" s="33">
        <f t="shared" ref="G7:G21" si="2">F7/F$22</f>
        <v>0.17618035171850571</v>
      </c>
      <c r="H7" s="33">
        <f t="shared" ref="H7:H21" si="3">F7/F$36</f>
        <v>0.11440660805299323</v>
      </c>
      <c r="I7" s="34">
        <f t="shared" ref="I7:I8" si="4">(F7-C7)/C7</f>
        <v>8.2992316220516088E-2</v>
      </c>
    </row>
    <row r="8" spans="2:9" x14ac:dyDescent="0.25">
      <c r="B8" s="31" t="s">
        <v>85</v>
      </c>
      <c r="C8" s="97">
        <v>29524006.380000003</v>
      </c>
      <c r="D8" s="32">
        <f t="shared" si="0"/>
        <v>0.1386161211712485</v>
      </c>
      <c r="E8" s="32">
        <f t="shared" si="1"/>
        <v>9.2999336792651904E-2</v>
      </c>
      <c r="F8" s="98">
        <v>29129983</v>
      </c>
      <c r="G8" s="33">
        <f t="shared" si="2"/>
        <v>0.13201237166468485</v>
      </c>
      <c r="H8" s="33">
        <f t="shared" si="3"/>
        <v>8.5725153320835759E-2</v>
      </c>
      <c r="I8" s="34">
        <f t="shared" si="4"/>
        <v>-1.3345864207200549E-2</v>
      </c>
    </row>
    <row r="9" spans="2:9" x14ac:dyDescent="0.25">
      <c r="B9" s="31" t="s">
        <v>50</v>
      </c>
      <c r="C9" s="97">
        <v>22289249</v>
      </c>
      <c r="D9" s="32">
        <f t="shared" si="0"/>
        <v>0.10464871198148443</v>
      </c>
      <c r="E9" s="32">
        <f t="shared" si="1"/>
        <v>7.0210165515019088E-2</v>
      </c>
      <c r="F9" s="98">
        <v>23812692</v>
      </c>
      <c r="G9" s="33">
        <f t="shared" si="2"/>
        <v>0.10791526883625946</v>
      </c>
      <c r="H9" s="33">
        <f t="shared" si="3"/>
        <v>7.0077166632120561E-2</v>
      </c>
      <c r="I9" s="34">
        <f>(F9-C9)/C9</f>
        <v>6.834878106480842E-2</v>
      </c>
    </row>
    <row r="10" spans="2:9" x14ac:dyDescent="0.25">
      <c r="B10" s="31" t="s">
        <v>80</v>
      </c>
      <c r="C10" s="97">
        <v>19025655</v>
      </c>
      <c r="D10" s="32">
        <f t="shared" si="0"/>
        <v>8.9326037425221869E-2</v>
      </c>
      <c r="E10" s="32">
        <f t="shared" si="1"/>
        <v>5.9929986271930941E-2</v>
      </c>
      <c r="F10" s="98">
        <v>20715942</v>
      </c>
      <c r="G10" s="33">
        <f t="shared" si="2"/>
        <v>9.3881298684178952E-2</v>
      </c>
      <c r="H10" s="33">
        <f t="shared" si="3"/>
        <v>6.0963897717878551E-2</v>
      </c>
      <c r="I10" s="34">
        <f>(F10-C10)/C10</f>
        <v>8.8842512912170435E-2</v>
      </c>
    </row>
    <row r="11" spans="2:9" x14ac:dyDescent="0.25">
      <c r="B11" s="31" t="s">
        <v>51</v>
      </c>
      <c r="C11" s="97">
        <v>20042227</v>
      </c>
      <c r="D11" s="32">
        <f t="shared" si="0"/>
        <v>9.409887434029432E-2</v>
      </c>
      <c r="E11" s="32">
        <f t="shared" si="1"/>
        <v>6.3132143885134231E-2</v>
      </c>
      <c r="F11" s="98">
        <v>20680119</v>
      </c>
      <c r="G11" s="33">
        <f t="shared" si="2"/>
        <v>9.3718954641954691E-2</v>
      </c>
      <c r="H11" s="33">
        <f t="shared" si="3"/>
        <v>6.0858476023419879E-2</v>
      </c>
      <c r="I11" s="34">
        <f>(F11-C11)/C11</f>
        <v>3.1827401216441668E-2</v>
      </c>
    </row>
    <row r="12" spans="2:9" x14ac:dyDescent="0.25">
      <c r="B12" s="31" t="s">
        <v>52</v>
      </c>
      <c r="C12" s="97">
        <v>16027155.65</v>
      </c>
      <c r="D12" s="32">
        <f t="shared" si="0"/>
        <v>7.5247990432484785E-2</v>
      </c>
      <c r="E12" s="32">
        <f t="shared" si="1"/>
        <v>5.0484843653614053E-2</v>
      </c>
      <c r="F12" s="98">
        <v>16449184</v>
      </c>
      <c r="G12" s="33">
        <f t="shared" si="2"/>
        <v>7.4545041505475224E-2</v>
      </c>
      <c r="H12" s="33">
        <f t="shared" si="3"/>
        <v>4.8407471449696295E-2</v>
      </c>
      <c r="I12" s="34">
        <f t="shared" ref="I12:I21" si="5">(F12-C12)/C12</f>
        <v>2.6332080327678083E-2</v>
      </c>
    </row>
    <row r="13" spans="2:9" x14ac:dyDescent="0.25">
      <c r="B13" s="31" t="s">
        <v>53</v>
      </c>
      <c r="C13" s="97">
        <v>15359776</v>
      </c>
      <c r="D13" s="32">
        <f t="shared" si="0"/>
        <v>7.2114622377995638E-2</v>
      </c>
      <c r="E13" s="32">
        <f t="shared" si="1"/>
        <v>4.8382626764751822E-2</v>
      </c>
      <c r="F13" s="98">
        <v>15624567</v>
      </c>
      <c r="G13" s="33">
        <f t="shared" si="2"/>
        <v>7.0808010629589802E-2</v>
      </c>
      <c r="H13" s="33">
        <f t="shared" si="3"/>
        <v>4.5980747796751917E-2</v>
      </c>
      <c r="I13" s="34">
        <f t="shared" si="5"/>
        <v>1.7239248801545023E-2</v>
      </c>
    </row>
    <row r="14" spans="2:9" x14ac:dyDescent="0.25">
      <c r="B14" s="31" t="s">
        <v>54</v>
      </c>
      <c r="C14" s="97">
        <v>12695617.100000001</v>
      </c>
      <c r="D14" s="32">
        <f t="shared" si="0"/>
        <v>5.9606314116958756E-2</v>
      </c>
      <c r="E14" s="32">
        <f t="shared" si="1"/>
        <v>3.9990642031335677E-2</v>
      </c>
      <c r="F14" s="98">
        <v>13313869</v>
      </c>
      <c r="G14" s="33">
        <f t="shared" si="2"/>
        <v>6.0336301010643439E-2</v>
      </c>
      <c r="H14" s="33">
        <f t="shared" si="3"/>
        <v>3.9180711547910009E-2</v>
      </c>
      <c r="I14" s="34">
        <f t="shared" si="5"/>
        <v>4.8698058166861256E-2</v>
      </c>
    </row>
    <row r="15" spans="2:9" x14ac:dyDescent="0.25">
      <c r="B15" s="31" t="s">
        <v>55</v>
      </c>
      <c r="C15" s="97">
        <v>10351043.127425401</v>
      </c>
      <c r="D15" s="32">
        <f t="shared" si="0"/>
        <v>4.8598466953725744E-2</v>
      </c>
      <c r="E15" s="32">
        <f t="shared" si="1"/>
        <v>3.2605335928080764E-2</v>
      </c>
      <c r="F15" s="98">
        <v>11605372</v>
      </c>
      <c r="G15" s="33">
        <f t="shared" si="2"/>
        <v>5.2593668927679332E-2</v>
      </c>
      <c r="H15" s="33">
        <f t="shared" si="3"/>
        <v>3.4152862157363233E-2</v>
      </c>
      <c r="I15" s="34">
        <f t="shared" si="5"/>
        <v>0.12117898236277437</v>
      </c>
    </row>
    <row r="16" spans="2:9" x14ac:dyDescent="0.25">
      <c r="B16" s="31" t="s">
        <v>56</v>
      </c>
      <c r="C16" s="97">
        <v>9211260</v>
      </c>
      <c r="D16" s="32">
        <f t="shared" si="0"/>
        <v>4.3247149992651987E-2</v>
      </c>
      <c r="E16" s="32">
        <f t="shared" si="1"/>
        <v>2.9015068619040268E-2</v>
      </c>
      <c r="F16" s="98">
        <v>9254694</v>
      </c>
      <c r="G16" s="33">
        <f t="shared" si="2"/>
        <v>4.1940776414834471E-2</v>
      </c>
      <c r="H16" s="33">
        <f t="shared" si="3"/>
        <v>2.723517078906015E-2</v>
      </c>
      <c r="I16" s="34">
        <f t="shared" si="5"/>
        <v>4.7153158199855398E-3</v>
      </c>
    </row>
    <row r="17" spans="2:9" x14ac:dyDescent="0.25">
      <c r="B17" s="31" t="s">
        <v>57</v>
      </c>
      <c r="C17" s="97">
        <v>6739236.7299999995</v>
      </c>
      <c r="D17" s="32">
        <f t="shared" si="0"/>
        <v>3.1640924444462482E-2</v>
      </c>
      <c r="E17" s="32">
        <f t="shared" si="1"/>
        <v>2.1228302768666451E-2</v>
      </c>
      <c r="F17" s="98">
        <v>6768695</v>
      </c>
      <c r="G17" s="33">
        <f t="shared" si="2"/>
        <v>3.06746310159156E-2</v>
      </c>
      <c r="H17" s="33">
        <f t="shared" si="3"/>
        <v>1.9919250095579336E-2</v>
      </c>
      <c r="I17" s="34">
        <f t="shared" si="5"/>
        <v>4.3711582157168836E-3</v>
      </c>
    </row>
    <row r="18" spans="2:9" x14ac:dyDescent="0.25">
      <c r="B18" s="31" t="s">
        <v>60</v>
      </c>
      <c r="C18" s="97">
        <v>5038129.5999999996</v>
      </c>
      <c r="D18" s="32">
        <f t="shared" si="0"/>
        <v>2.3654173966821016E-2</v>
      </c>
      <c r="E18" s="32">
        <f t="shared" si="1"/>
        <v>1.586988925028909E-2</v>
      </c>
      <c r="F18" s="98">
        <v>5062870</v>
      </c>
      <c r="G18" s="33">
        <f t="shared" si="2"/>
        <v>2.2944108004799832E-2</v>
      </c>
      <c r="H18" s="33">
        <f t="shared" si="3"/>
        <v>1.4899263998659379E-2</v>
      </c>
      <c r="I18" s="34">
        <f>(F18-C18)/C18</f>
        <v>4.9106319138754141E-3</v>
      </c>
    </row>
    <row r="19" spans="2:9" x14ac:dyDescent="0.25">
      <c r="B19" s="31" t="s">
        <v>58</v>
      </c>
      <c r="C19" s="97">
        <v>5903620.6699999999</v>
      </c>
      <c r="D19" s="32">
        <f t="shared" si="0"/>
        <v>2.7717681252641943E-2</v>
      </c>
      <c r="E19" s="32">
        <f t="shared" si="1"/>
        <v>1.8596148500947155E-2</v>
      </c>
      <c r="F19" s="98">
        <v>5052554</v>
      </c>
      <c r="G19" s="33">
        <f t="shared" si="2"/>
        <v>2.289735756124163E-2</v>
      </c>
      <c r="H19" s="33">
        <f t="shared" si="3"/>
        <v>1.4868905564133079E-2</v>
      </c>
      <c r="I19" s="34">
        <f t="shared" si="5"/>
        <v>-0.14416012097877554</v>
      </c>
    </row>
    <row r="20" spans="2:9" x14ac:dyDescent="0.25">
      <c r="B20" s="100" t="s">
        <v>79</v>
      </c>
      <c r="C20" s="97">
        <v>4874010.88</v>
      </c>
      <c r="D20" s="32">
        <f t="shared" si="0"/>
        <v>2.2883631511126351E-2</v>
      </c>
      <c r="E20" s="32">
        <f t="shared" si="1"/>
        <v>1.5352922415950571E-2</v>
      </c>
      <c r="F20" s="98">
        <v>4402894</v>
      </c>
      <c r="G20" s="33">
        <f t="shared" si="2"/>
        <v>1.995320351296501E-2</v>
      </c>
      <c r="H20" s="33">
        <f t="shared" si="3"/>
        <v>1.2957054015630144E-2</v>
      </c>
      <c r="I20" s="34">
        <f t="shared" si="5"/>
        <v>-9.6658971758388834E-2</v>
      </c>
    </row>
    <row r="21" spans="2:9" x14ac:dyDescent="0.25">
      <c r="B21" s="100" t="s">
        <v>81</v>
      </c>
      <c r="C21" s="97">
        <v>13196</v>
      </c>
      <c r="D21" s="32">
        <f t="shared" si="0"/>
        <v>6.1955627276076851E-5</v>
      </c>
      <c r="E21" s="32">
        <f t="shared" si="1"/>
        <v>4.1566826416457187E-5</v>
      </c>
      <c r="F21" s="98">
        <v>-88561</v>
      </c>
      <c r="G21" s="33">
        <f t="shared" si="2"/>
        <v>-4.0134412872798984E-4</v>
      </c>
      <c r="H21" s="33">
        <f t="shared" si="3"/>
        <v>-2.6062168670838346E-4</v>
      </c>
      <c r="I21" s="34">
        <f t="shared" si="5"/>
        <v>-7.71120036374659</v>
      </c>
    </row>
    <row r="22" spans="2:9" s="5" customFormat="1" ht="30" x14ac:dyDescent="0.25">
      <c r="B22" s="35" t="s">
        <v>34</v>
      </c>
      <c r="C22" s="36">
        <f t="shared" ref="C22:D22" si="6">SUM(C7:C21)</f>
        <v>212991145.11742535</v>
      </c>
      <c r="D22" s="193">
        <f t="shared" si="6"/>
        <v>1</v>
      </c>
      <c r="E22" s="37">
        <f>SUM(E7:E21)</f>
        <v>0.67091284914659455</v>
      </c>
      <c r="F22" s="99">
        <f>SUM(F7:F21)</f>
        <v>220661008</v>
      </c>
      <c r="G22" s="194">
        <f>SUM(G7:G21)</f>
        <v>1.0000000000000002</v>
      </c>
      <c r="H22" s="38">
        <f>SUM(H7:H21)</f>
        <v>0.64937211747532331</v>
      </c>
      <c r="I22" s="39">
        <f>(F22-C22)/C22</f>
        <v>3.6010242953274568E-2</v>
      </c>
    </row>
    <row r="23" spans="2:9" x14ac:dyDescent="0.25">
      <c r="B23" s="152" t="s">
        <v>33</v>
      </c>
      <c r="C23" s="153"/>
      <c r="D23" s="153"/>
      <c r="E23" s="153"/>
      <c r="F23" s="153"/>
      <c r="G23" s="153"/>
      <c r="H23" s="153"/>
      <c r="I23" s="154"/>
    </row>
    <row r="24" spans="2:9" x14ac:dyDescent="0.25">
      <c r="B24" s="40" t="s">
        <v>64</v>
      </c>
      <c r="C24" s="41">
        <v>13939593</v>
      </c>
      <c r="D24" s="32">
        <f t="shared" ref="D24:D34" si="7">C24/C$35</f>
        <v>0.13342700233426541</v>
      </c>
      <c r="E24" s="32">
        <f t="shared" ref="E24:E34" si="8">C24/C$36</f>
        <v>4.3909112045094095E-2</v>
      </c>
      <c r="F24" s="41">
        <v>20078823</v>
      </c>
      <c r="G24" s="33">
        <f t="shared" ref="G24:G34" si="9">F24/F$35</f>
        <v>0.16852325610380769</v>
      </c>
      <c r="H24" s="33">
        <f t="shared" ref="H24:H34" si="10">F24/F$36</f>
        <v>5.9088952443841915E-2</v>
      </c>
      <c r="I24" s="34">
        <f>(F24-C24)/C24</f>
        <v>0.44041673239670626</v>
      </c>
    </row>
    <row r="25" spans="2:9" x14ac:dyDescent="0.25">
      <c r="B25" s="40" t="s">
        <v>62</v>
      </c>
      <c r="C25" s="41">
        <v>14192366</v>
      </c>
      <c r="D25" s="32">
        <f t="shared" si="7"/>
        <v>0.13584649504549731</v>
      </c>
      <c r="E25" s="32">
        <f t="shared" si="8"/>
        <v>4.4705336007943984E-2</v>
      </c>
      <c r="F25" s="41">
        <v>15532753</v>
      </c>
      <c r="G25" s="33">
        <f t="shared" si="9"/>
        <v>0.13036770690274957</v>
      </c>
      <c r="H25" s="33">
        <f t="shared" si="10"/>
        <v>4.571055302090879E-2</v>
      </c>
      <c r="I25" s="34">
        <f>(F25-C25)/C25</f>
        <v>9.4444224451370545E-2</v>
      </c>
    </row>
    <row r="26" spans="2:9" x14ac:dyDescent="0.25">
      <c r="B26" s="40" t="s">
        <v>61</v>
      </c>
      <c r="C26" s="41">
        <v>12946991</v>
      </c>
      <c r="D26" s="32">
        <f t="shared" si="7"/>
        <v>0.12392601407937184</v>
      </c>
      <c r="E26" s="32">
        <f t="shared" si="8"/>
        <v>4.0782458889999498E-2</v>
      </c>
      <c r="F26" s="41">
        <v>15320005</v>
      </c>
      <c r="G26" s="33">
        <f t="shared" si="9"/>
        <v>0.12858209498268969</v>
      </c>
      <c r="H26" s="33">
        <f t="shared" si="10"/>
        <v>4.5084467694367358E-2</v>
      </c>
      <c r="I26" s="34">
        <f>(F26-C26)/C26</f>
        <v>0.18328691199368255</v>
      </c>
    </row>
    <row r="27" spans="2:9" x14ac:dyDescent="0.25">
      <c r="B27" s="40" t="s">
        <v>63</v>
      </c>
      <c r="C27" s="41">
        <v>13473226</v>
      </c>
      <c r="D27" s="32">
        <f t="shared" si="7"/>
        <v>0.12896303048102517</v>
      </c>
      <c r="E27" s="32">
        <f t="shared" si="8"/>
        <v>4.2440076266421475E-2</v>
      </c>
      <c r="F27" s="41">
        <v>13496874</v>
      </c>
      <c r="G27" s="33">
        <f t="shared" si="9"/>
        <v>0.11328040262633039</v>
      </c>
      <c r="H27" s="33">
        <f t="shared" si="10"/>
        <v>3.9719267704413072E-2</v>
      </c>
      <c r="I27" s="34">
        <f>(F27-C27)/C27</f>
        <v>1.7551846899918401E-3</v>
      </c>
    </row>
    <row r="28" spans="2:9" x14ac:dyDescent="0.25">
      <c r="B28" s="40" t="s">
        <v>65</v>
      </c>
      <c r="C28" s="41">
        <v>9359909</v>
      </c>
      <c r="D28" s="32">
        <f t="shared" si="7"/>
        <v>8.9591181033155831E-2</v>
      </c>
      <c r="E28" s="32">
        <f t="shared" si="8"/>
        <v>2.9483306507792916E-2</v>
      </c>
      <c r="F28" s="41">
        <v>10242117</v>
      </c>
      <c r="G28" s="33">
        <f t="shared" si="9"/>
        <v>8.5962952421870673E-2</v>
      </c>
      <c r="H28" s="33">
        <f t="shared" si="10"/>
        <v>3.0141007983250055E-2</v>
      </c>
      <c r="I28" s="34">
        <f t="shared" ref="I28:I32" si="11">(F28-C28)/C28</f>
        <v>9.42539078104285E-2</v>
      </c>
    </row>
    <row r="29" spans="2:9" x14ac:dyDescent="0.25">
      <c r="B29" s="40" t="s">
        <v>66</v>
      </c>
      <c r="C29" s="41">
        <v>8838527</v>
      </c>
      <c r="D29" s="32">
        <f t="shared" si="7"/>
        <v>8.4600616579011148E-2</v>
      </c>
      <c r="E29" s="32">
        <f t="shared" si="8"/>
        <v>2.7840975870428164E-2</v>
      </c>
      <c r="F29" s="41">
        <v>9534847</v>
      </c>
      <c r="G29" s="33">
        <f t="shared" si="9"/>
        <v>8.0026775617854803E-2</v>
      </c>
      <c r="H29" s="33">
        <f t="shared" si="10"/>
        <v>2.8059618880165872E-2</v>
      </c>
      <c r="I29" s="34">
        <f>(F29-C29)/C29</f>
        <v>7.878235819158555E-2</v>
      </c>
    </row>
    <row r="30" spans="2:9" x14ac:dyDescent="0.25">
      <c r="B30" s="40" t="s">
        <v>67</v>
      </c>
      <c r="C30" s="41">
        <v>8049352</v>
      </c>
      <c r="D30" s="32">
        <f t="shared" si="7"/>
        <v>7.7046790971108253E-2</v>
      </c>
      <c r="E30" s="32">
        <f t="shared" si="8"/>
        <v>2.5355108923079909E-2</v>
      </c>
      <c r="F30" s="41">
        <v>8686211</v>
      </c>
      <c r="G30" s="33">
        <f t="shared" si="9"/>
        <v>7.2904102044463043E-2</v>
      </c>
      <c r="H30" s="33">
        <f t="shared" si="10"/>
        <v>2.5562210927213041E-2</v>
      </c>
      <c r="I30" s="34">
        <f>(F30-C30)/C30</f>
        <v>7.9119288111639291E-2</v>
      </c>
    </row>
    <row r="31" spans="2:9" x14ac:dyDescent="0.25">
      <c r="B31" s="40" t="s">
        <v>75</v>
      </c>
      <c r="C31" s="41">
        <v>8829408</v>
      </c>
      <c r="D31" s="32">
        <f t="shared" si="7"/>
        <v>8.4513331330848873E-2</v>
      </c>
      <c r="E31" s="32">
        <f t="shared" si="8"/>
        <v>2.7812251416798908E-2</v>
      </c>
      <c r="F31" s="41">
        <v>8563247</v>
      </c>
      <c r="G31" s="33">
        <f t="shared" si="9"/>
        <v>7.1872054814227052E-2</v>
      </c>
      <c r="H31" s="33">
        <f t="shared" si="10"/>
        <v>2.520034639220994E-2</v>
      </c>
      <c r="I31" s="34">
        <f>(F31-C31)/C31</f>
        <v>-3.0144829642032626E-2</v>
      </c>
    </row>
    <row r="32" spans="2:9" x14ac:dyDescent="0.25">
      <c r="B32" s="42" t="s">
        <v>68</v>
      </c>
      <c r="C32" s="41">
        <v>6223550</v>
      </c>
      <c r="D32" s="32">
        <f t="shared" si="7"/>
        <v>5.9570578594182584E-2</v>
      </c>
      <c r="E32" s="32">
        <f t="shared" si="8"/>
        <v>1.9603911984248417E-2</v>
      </c>
      <c r="F32" s="41">
        <v>6323982</v>
      </c>
      <c r="G32" s="33">
        <f t="shared" si="9"/>
        <v>5.3077714673906429E-2</v>
      </c>
      <c r="H32" s="33">
        <f t="shared" si="10"/>
        <v>1.8610526705360782E-2</v>
      </c>
      <c r="I32" s="34">
        <f t="shared" si="11"/>
        <v>1.613741353407621E-2</v>
      </c>
    </row>
    <row r="33" spans="2:9" x14ac:dyDescent="0.25">
      <c r="B33" s="43" t="s">
        <v>69</v>
      </c>
      <c r="C33" s="41">
        <v>3699655</v>
      </c>
      <c r="D33" s="32">
        <f t="shared" si="7"/>
        <v>3.5412359336529885E-2</v>
      </c>
      <c r="E33" s="32">
        <f t="shared" si="8"/>
        <v>1.1653752439055615E-2</v>
      </c>
      <c r="F33" s="41">
        <v>5704344</v>
      </c>
      <c r="G33" s="33">
        <f t="shared" si="9"/>
        <v>4.7877040642084388E-2</v>
      </c>
      <c r="H33" s="33">
        <f t="shared" si="10"/>
        <v>1.6787025381881943E-2</v>
      </c>
      <c r="I33" s="34">
        <f>(F33-C33)/C33</f>
        <v>0.54185836246893293</v>
      </c>
    </row>
    <row r="34" spans="2:9" x14ac:dyDescent="0.25">
      <c r="B34" s="40" t="s">
        <v>70</v>
      </c>
      <c r="C34" s="41">
        <v>4920976</v>
      </c>
      <c r="D34" s="32">
        <f t="shared" si="7"/>
        <v>4.7102600215003697E-2</v>
      </c>
      <c r="E34" s="32">
        <f t="shared" si="8"/>
        <v>1.5500860502542574E-2</v>
      </c>
      <c r="F34" s="41">
        <v>5662507</v>
      </c>
      <c r="G34" s="33">
        <f t="shared" si="9"/>
        <v>4.7525899170016275E-2</v>
      </c>
      <c r="H34" s="33">
        <f t="shared" si="10"/>
        <v>1.6663905391064104E-2</v>
      </c>
      <c r="I34" s="34">
        <f>(F34-C34)/C34</f>
        <v>0.15068779038954874</v>
      </c>
    </row>
    <row r="35" spans="2:9" s="5" customFormat="1" ht="30" x14ac:dyDescent="0.25">
      <c r="B35" s="35" t="s">
        <v>35</v>
      </c>
      <c r="C35" s="44">
        <f t="shared" ref="C35:H35" si="12">SUM(C24:C34)</f>
        <v>104473553</v>
      </c>
      <c r="D35" s="193">
        <f t="shared" si="12"/>
        <v>1.0000000000000002</v>
      </c>
      <c r="E35" s="37">
        <f t="shared" si="12"/>
        <v>0.32908715085340551</v>
      </c>
      <c r="F35" s="45">
        <f t="shared" si="12"/>
        <v>119145710</v>
      </c>
      <c r="G35" s="194">
        <f t="shared" si="12"/>
        <v>1.0000000000000002</v>
      </c>
      <c r="H35" s="38">
        <f t="shared" si="12"/>
        <v>0.35062788252467686</v>
      </c>
      <c r="I35" s="39">
        <f>(F35-C35)/C35</f>
        <v>0.14043895874777035</v>
      </c>
    </row>
    <row r="36" spans="2:9" ht="16.5" thickBot="1" x14ac:dyDescent="0.3">
      <c r="B36" s="46" t="s">
        <v>71</v>
      </c>
      <c r="C36" s="47">
        <f>C22+C35</f>
        <v>317464698.11742532</v>
      </c>
      <c r="D36" s="48"/>
      <c r="E36" s="195">
        <f>E22+E35</f>
        <v>1</v>
      </c>
      <c r="F36" s="49">
        <f>F22+F35</f>
        <v>339806718</v>
      </c>
      <c r="G36" s="50"/>
      <c r="H36" s="196">
        <f>H22+H35</f>
        <v>1.0000000000000002</v>
      </c>
      <c r="I36" s="51">
        <f>(F36-C36)/C36</f>
        <v>7.0376391501365321E-2</v>
      </c>
    </row>
    <row r="37" spans="2:9" x14ac:dyDescent="0.25">
      <c r="D37" s="12"/>
      <c r="E37" s="4"/>
      <c r="F37" s="4"/>
      <c r="G37" s="12"/>
    </row>
    <row r="38" spans="2:9" x14ac:dyDescent="0.25">
      <c r="B38" s="96" t="s">
        <v>89</v>
      </c>
    </row>
    <row r="39" spans="2:9" x14ac:dyDescent="0.25">
      <c r="B39" s="96" t="s">
        <v>90</v>
      </c>
    </row>
  </sheetData>
  <mergeCells count="7">
    <mergeCell ref="B2:I2"/>
    <mergeCell ref="B6:I6"/>
    <mergeCell ref="B23:I23"/>
    <mergeCell ref="I4:I5"/>
    <mergeCell ref="C4:E4"/>
    <mergeCell ref="F4:H4"/>
    <mergeCell ref="B4:B5"/>
  </mergeCells>
  <phoneticPr fontId="3" type="noConversion"/>
  <pageMargins left="0.39370078740157483" right="0.39370078740157483" top="0.39370078740157483" bottom="0.39370078740157483" header="0.19685039370078741" footer="0.19685039370078741"/>
  <pageSetup scale="79" orientation="landscape" horizontalDpi="200" verticalDpi="200" r:id="rId1"/>
  <headerFooter>
    <oddHeader>&amp;LAgencija za osiguranje u BiH&amp;CStatistika tržišta osiguranja&amp;RGodišnje izvješće</oddHeader>
    <oddFooter>&amp;CU izvješće su uključeni podatci zaključno s 31.12.2012. godine.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8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140625" style="1" customWidth="1"/>
    <col min="2" max="2" width="28.140625" style="1" customWidth="1"/>
    <col min="3" max="3" width="14.5703125" style="1" customWidth="1"/>
    <col min="4" max="4" width="16.140625" style="1" customWidth="1"/>
    <col min="5" max="5" width="14.140625" style="1" customWidth="1"/>
    <col min="6" max="6" width="15" style="1" customWidth="1"/>
    <col min="7" max="7" width="16.28515625" style="1" customWidth="1"/>
    <col min="8" max="8" width="15.5703125" style="1" customWidth="1"/>
    <col min="9" max="9" width="20.85546875" style="1" customWidth="1"/>
    <col min="10" max="10" width="13.5703125" style="1" customWidth="1"/>
    <col min="11" max="11" width="12.28515625" style="1" customWidth="1"/>
    <col min="12" max="16384" width="10.28515625" style="1"/>
  </cols>
  <sheetData>
    <row r="2" spans="2:12" x14ac:dyDescent="0.25">
      <c r="B2" s="149" t="s">
        <v>36</v>
      </c>
      <c r="C2" s="150"/>
      <c r="D2" s="150"/>
      <c r="E2" s="150"/>
      <c r="F2" s="150"/>
      <c r="G2" s="150"/>
      <c r="H2" s="150"/>
      <c r="I2" s="151"/>
    </row>
    <row r="3" spans="2:12" ht="16.5" thickBot="1" x14ac:dyDescent="0.3">
      <c r="B3" s="2"/>
    </row>
    <row r="4" spans="2:12" ht="17.25" customHeight="1" x14ac:dyDescent="0.25">
      <c r="B4" s="163" t="s">
        <v>87</v>
      </c>
      <c r="C4" s="167" t="s">
        <v>41</v>
      </c>
      <c r="D4" s="167"/>
      <c r="E4" s="167"/>
      <c r="F4" s="167" t="s">
        <v>77</v>
      </c>
      <c r="G4" s="167"/>
      <c r="H4" s="167"/>
      <c r="I4" s="165" t="s">
        <v>38</v>
      </c>
      <c r="J4" s="3"/>
      <c r="K4" s="3"/>
      <c r="L4" s="4"/>
    </row>
    <row r="5" spans="2:12" ht="92.25" customHeight="1" x14ac:dyDescent="0.25">
      <c r="B5" s="164"/>
      <c r="C5" s="52" t="s">
        <v>37</v>
      </c>
      <c r="D5" s="52" t="s">
        <v>39</v>
      </c>
      <c r="E5" s="52" t="s">
        <v>40</v>
      </c>
      <c r="F5" s="52" t="s">
        <v>82</v>
      </c>
      <c r="G5" s="52" t="s">
        <v>39</v>
      </c>
      <c r="H5" s="52" t="s">
        <v>40</v>
      </c>
      <c r="I5" s="166"/>
      <c r="J5" s="4"/>
      <c r="K5" s="4"/>
      <c r="L5" s="4"/>
    </row>
    <row r="6" spans="2:12" x14ac:dyDescent="0.25">
      <c r="B6" s="160" t="s">
        <v>32</v>
      </c>
      <c r="C6" s="161"/>
      <c r="D6" s="161"/>
      <c r="E6" s="161"/>
      <c r="F6" s="161"/>
      <c r="G6" s="161"/>
      <c r="H6" s="161"/>
      <c r="I6" s="162"/>
      <c r="J6" s="4"/>
      <c r="K6" s="4"/>
    </row>
    <row r="7" spans="2:12" x14ac:dyDescent="0.25">
      <c r="B7" s="53" t="s">
        <v>85</v>
      </c>
      <c r="C7" s="101">
        <v>48484775</v>
      </c>
      <c r="D7" s="54">
        <f t="shared" ref="D7:D21" si="0">C7/C$22</f>
        <v>0.13169666603715388</v>
      </c>
      <c r="E7" s="54">
        <f t="shared" ref="E7:E22" si="1">C7/C$36</f>
        <v>9.2145847249267124E-2</v>
      </c>
      <c r="F7" s="101">
        <v>57887720</v>
      </c>
      <c r="G7" s="55">
        <f t="shared" ref="G7:G21" si="2">F7/F$22</f>
        <v>0.15197355714523222</v>
      </c>
      <c r="H7" s="55">
        <f t="shared" ref="H7:H22" si="3">F7/F$36</f>
        <v>0.10629730788352523</v>
      </c>
      <c r="I7" s="56">
        <f t="shared" ref="I7:I31" si="4">(F7-C7)/C7</f>
        <v>0.19393603455930239</v>
      </c>
      <c r="J7" s="4"/>
      <c r="K7" s="4"/>
    </row>
    <row r="8" spans="2:12" x14ac:dyDescent="0.25">
      <c r="B8" s="53" t="s">
        <v>80</v>
      </c>
      <c r="C8" s="101">
        <v>42201131.539999999</v>
      </c>
      <c r="D8" s="54">
        <f t="shared" si="0"/>
        <v>0.11462873297469942</v>
      </c>
      <c r="E8" s="54">
        <f t="shared" si="1"/>
        <v>8.020371385926961E-2</v>
      </c>
      <c r="F8" s="101">
        <v>43610386</v>
      </c>
      <c r="G8" s="55">
        <f t="shared" si="2"/>
        <v>0.11449104385000196</v>
      </c>
      <c r="H8" s="55">
        <f t="shared" si="3"/>
        <v>8.0080311118858688E-2</v>
      </c>
      <c r="I8" s="56">
        <f t="shared" si="4"/>
        <v>3.3393760038501585E-2</v>
      </c>
      <c r="J8" s="4"/>
      <c r="K8" s="6"/>
    </row>
    <row r="9" spans="2:12" x14ac:dyDescent="0.25">
      <c r="B9" s="53" t="s">
        <v>54</v>
      </c>
      <c r="C9" s="101">
        <v>37467487.179999992</v>
      </c>
      <c r="D9" s="54">
        <f t="shared" si="0"/>
        <v>0.10177098164105751</v>
      </c>
      <c r="E9" s="54">
        <f t="shared" si="1"/>
        <v>7.1207370777778251E-2</v>
      </c>
      <c r="F9" s="101">
        <v>41344178</v>
      </c>
      <c r="G9" s="55">
        <f t="shared" si="2"/>
        <v>0.1085415317429267</v>
      </c>
      <c r="H9" s="55">
        <f t="shared" si="3"/>
        <v>7.5918948233878805E-2</v>
      </c>
      <c r="I9" s="56">
        <f>(F9-C9)/C9</f>
        <v>0.10346812961797372</v>
      </c>
      <c r="J9" s="4"/>
    </row>
    <row r="10" spans="2:12" x14ac:dyDescent="0.25">
      <c r="B10" s="53" t="s">
        <v>53</v>
      </c>
      <c r="C10" s="101">
        <v>39343901</v>
      </c>
      <c r="D10" s="54">
        <f t="shared" si="0"/>
        <v>0.10686778665252845</v>
      </c>
      <c r="E10" s="54">
        <f t="shared" si="1"/>
        <v>7.4773515845670893E-2</v>
      </c>
      <c r="F10" s="101">
        <v>40436462</v>
      </c>
      <c r="G10" s="55">
        <f t="shared" si="2"/>
        <v>0.10615849041053978</v>
      </c>
      <c r="H10" s="55">
        <f t="shared" si="3"/>
        <v>7.4252139329973071E-2</v>
      </c>
      <c r="I10" s="56">
        <f t="shared" si="4"/>
        <v>2.7769513755130686E-2</v>
      </c>
      <c r="J10" s="4"/>
      <c r="K10" s="7"/>
    </row>
    <row r="11" spans="2:12" x14ac:dyDescent="0.25">
      <c r="B11" s="53" t="s">
        <v>51</v>
      </c>
      <c r="C11" s="101">
        <v>34896355</v>
      </c>
      <c r="D11" s="54">
        <f t="shared" si="0"/>
        <v>9.4787149375220675E-2</v>
      </c>
      <c r="E11" s="54">
        <f t="shared" si="1"/>
        <v>6.6320905838713265E-2</v>
      </c>
      <c r="F11" s="101">
        <v>32545458</v>
      </c>
      <c r="G11" s="55">
        <f t="shared" si="2"/>
        <v>8.5442111404297069E-2</v>
      </c>
      <c r="H11" s="55">
        <f t="shared" si="3"/>
        <v>5.9762149368403857E-2</v>
      </c>
      <c r="I11" s="56">
        <f t="shared" si="4"/>
        <v>-6.736798155566677E-2</v>
      </c>
      <c r="J11" s="4"/>
      <c r="K11" s="9" t="s">
        <v>0</v>
      </c>
    </row>
    <row r="12" spans="2:12" x14ac:dyDescent="0.25">
      <c r="B12" s="53" t="s">
        <v>50</v>
      </c>
      <c r="C12" s="101">
        <v>31672297</v>
      </c>
      <c r="D12" s="54">
        <f t="shared" si="0"/>
        <v>8.6029808752099007E-2</v>
      </c>
      <c r="E12" s="54">
        <f t="shared" si="1"/>
        <v>6.0193548209627065E-2</v>
      </c>
      <c r="F12" s="101">
        <v>31757396</v>
      </c>
      <c r="G12" s="55">
        <f t="shared" si="2"/>
        <v>8.3373199631800482E-2</v>
      </c>
      <c r="H12" s="55">
        <f t="shared" si="3"/>
        <v>5.8315057151862824E-2</v>
      </c>
      <c r="I12" s="56">
        <f t="shared" si="4"/>
        <v>2.6868591185539841E-3</v>
      </c>
      <c r="J12" s="4"/>
    </row>
    <row r="13" spans="2:12" x14ac:dyDescent="0.25">
      <c r="B13" s="102" t="s">
        <v>49</v>
      </c>
      <c r="C13" s="101">
        <v>25996875.289999999</v>
      </c>
      <c r="D13" s="54">
        <f t="shared" si="0"/>
        <v>7.0613956712734419E-2</v>
      </c>
      <c r="E13" s="54">
        <f t="shared" si="1"/>
        <v>4.9407346933766048E-2</v>
      </c>
      <c r="F13" s="101">
        <v>27376307</v>
      </c>
      <c r="G13" s="55">
        <f t="shared" si="2"/>
        <v>7.1871456611003526E-2</v>
      </c>
      <c r="H13" s="55">
        <f t="shared" si="3"/>
        <v>5.0270208152832882E-2</v>
      </c>
      <c r="I13" s="56">
        <f t="shared" si="4"/>
        <v>5.3061442754645798E-2</v>
      </c>
      <c r="J13" s="4"/>
    </row>
    <row r="14" spans="2:12" x14ac:dyDescent="0.25">
      <c r="B14" s="53" t="s">
        <v>52</v>
      </c>
      <c r="C14" s="101">
        <v>24182686.759999998</v>
      </c>
      <c r="D14" s="54">
        <f t="shared" si="0"/>
        <v>6.5686171011679909E-2</v>
      </c>
      <c r="E14" s="54">
        <f t="shared" si="1"/>
        <v>4.595946171275074E-2</v>
      </c>
      <c r="F14" s="101">
        <v>26799306</v>
      </c>
      <c r="G14" s="55">
        <f t="shared" si="2"/>
        <v>7.0356646657418268E-2</v>
      </c>
      <c r="H14" s="55">
        <f t="shared" si="3"/>
        <v>4.9210680278076339E-2</v>
      </c>
      <c r="I14" s="56">
        <f t="shared" si="4"/>
        <v>0.10820217232140182</v>
      </c>
      <c r="J14" s="4"/>
    </row>
    <row r="15" spans="2:12" x14ac:dyDescent="0.25">
      <c r="B15" s="53" t="s">
        <v>55</v>
      </c>
      <c r="C15" s="101">
        <v>22533440.200000003</v>
      </c>
      <c r="D15" s="54">
        <f t="shared" si="0"/>
        <v>6.1206408582644319E-2</v>
      </c>
      <c r="E15" s="54">
        <f t="shared" si="1"/>
        <v>4.2825050516779657E-2</v>
      </c>
      <c r="F15" s="101">
        <v>25179272</v>
      </c>
      <c r="G15" s="55">
        <f t="shared" si="2"/>
        <v>6.6103545487149015E-2</v>
      </c>
      <c r="H15" s="55">
        <f t="shared" si="3"/>
        <v>4.6235865362585123E-2</v>
      </c>
      <c r="I15" s="56">
        <f>(F15-C15)/C15</f>
        <v>0.11741801413882628</v>
      </c>
      <c r="J15" s="4"/>
    </row>
    <row r="16" spans="2:12" x14ac:dyDescent="0.25">
      <c r="B16" s="53" t="s">
        <v>56</v>
      </c>
      <c r="C16" s="101">
        <v>23801309</v>
      </c>
      <c r="D16" s="54">
        <f t="shared" si="0"/>
        <v>6.4650254489581629E-2</v>
      </c>
      <c r="E16" s="54">
        <f t="shared" si="1"/>
        <v>4.5234649092351295E-2</v>
      </c>
      <c r="F16" s="101">
        <v>22931198</v>
      </c>
      <c r="G16" s="55">
        <f t="shared" si="2"/>
        <v>6.0201640860300512E-2</v>
      </c>
      <c r="H16" s="55">
        <f t="shared" si="3"/>
        <v>4.2107801342738636E-2</v>
      </c>
      <c r="I16" s="56">
        <f t="shared" si="4"/>
        <v>-3.6557275064157187E-2</v>
      </c>
      <c r="J16" s="4"/>
    </row>
    <row r="17" spans="2:12" x14ac:dyDescent="0.25">
      <c r="B17" s="53" t="s">
        <v>58</v>
      </c>
      <c r="C17" s="101">
        <v>10795748.089999998</v>
      </c>
      <c r="D17" s="54">
        <f t="shared" si="0"/>
        <v>2.9323927579945903E-2</v>
      </c>
      <c r="E17" s="54">
        <f t="shared" si="1"/>
        <v>2.051743778212247E-2</v>
      </c>
      <c r="F17" s="101">
        <v>13828692</v>
      </c>
      <c r="G17" s="55">
        <f t="shared" si="2"/>
        <v>3.6304686277259073E-2</v>
      </c>
      <c r="H17" s="55">
        <f t="shared" si="3"/>
        <v>2.5393170281200268E-2</v>
      </c>
      <c r="I17" s="56">
        <f>(F17-C17)/C17</f>
        <v>0.28093874409772401</v>
      </c>
      <c r="J17" s="4"/>
      <c r="L17" s="4"/>
    </row>
    <row r="18" spans="2:12" x14ac:dyDescent="0.25">
      <c r="B18" s="53" t="s">
        <v>60</v>
      </c>
      <c r="C18" s="101">
        <v>9411691.4800000023</v>
      </c>
      <c r="D18" s="54">
        <f t="shared" si="0"/>
        <v>2.5564486783454948E-2</v>
      </c>
      <c r="E18" s="54">
        <f t="shared" si="1"/>
        <v>1.7887022997906229E-2</v>
      </c>
      <c r="F18" s="101">
        <v>9284996</v>
      </c>
      <c r="G18" s="55">
        <f t="shared" si="2"/>
        <v>2.4376048498701498E-2</v>
      </c>
      <c r="H18" s="55">
        <f t="shared" si="3"/>
        <v>1.7049731419881458E-2</v>
      </c>
      <c r="I18" s="56">
        <f>(F18-C18)/C18</f>
        <v>-1.3461499483831602E-2</v>
      </c>
      <c r="J18" s="4"/>
    </row>
    <row r="19" spans="2:12" x14ac:dyDescent="0.25">
      <c r="B19" s="53" t="s">
        <v>57</v>
      </c>
      <c r="C19" s="101">
        <v>7608236.8400000008</v>
      </c>
      <c r="D19" s="54">
        <f t="shared" si="0"/>
        <v>2.0665856988076176E-2</v>
      </c>
      <c r="E19" s="54">
        <f t="shared" si="1"/>
        <v>1.4459537652693796E-2</v>
      </c>
      <c r="F19" s="101">
        <v>7925157</v>
      </c>
      <c r="G19" s="55">
        <f t="shared" si="2"/>
        <v>2.0806041423369882E-2</v>
      </c>
      <c r="H19" s="55">
        <f t="shared" si="3"/>
        <v>1.4552703987206185E-2</v>
      </c>
      <c r="I19" s="56">
        <f>(F19-C19)/C19</f>
        <v>4.165487571756496E-2</v>
      </c>
      <c r="J19" s="4"/>
    </row>
    <row r="20" spans="2:12" x14ac:dyDescent="0.25">
      <c r="B20" s="53" t="s">
        <v>59</v>
      </c>
      <c r="C20" s="101">
        <v>9168511.4499999993</v>
      </c>
      <c r="D20" s="54">
        <f t="shared" si="0"/>
        <v>2.4903949548873257E-2</v>
      </c>
      <c r="E20" s="54">
        <f t="shared" si="1"/>
        <v>1.7424856680779824E-2</v>
      </c>
      <c r="F20" s="101"/>
      <c r="G20" s="55">
        <f t="shared" si="2"/>
        <v>0</v>
      </c>
      <c r="H20" s="55">
        <f t="shared" si="3"/>
        <v>0</v>
      </c>
      <c r="I20" s="56">
        <f t="shared" si="4"/>
        <v>-1</v>
      </c>
      <c r="J20" s="4"/>
    </row>
    <row r="21" spans="2:12" x14ac:dyDescent="0.25">
      <c r="B21" s="53" t="s">
        <v>78</v>
      </c>
      <c r="C21" s="101">
        <v>590470</v>
      </c>
      <c r="D21" s="54">
        <f t="shared" si="0"/>
        <v>1.6038628702506768E-3</v>
      </c>
      <c r="E21" s="54">
        <f t="shared" si="1"/>
        <v>1.1221947183476619E-3</v>
      </c>
      <c r="F21" s="101"/>
      <c r="G21" s="55">
        <f t="shared" si="2"/>
        <v>0</v>
      </c>
      <c r="H21" s="55">
        <f t="shared" si="3"/>
        <v>0</v>
      </c>
      <c r="I21" s="56">
        <f t="shared" si="4"/>
        <v>-1</v>
      </c>
      <c r="J21" s="4"/>
      <c r="K21" s="5"/>
      <c r="L21" s="4"/>
    </row>
    <row r="22" spans="2:12" s="5" customFormat="1" ht="30" customHeight="1" x14ac:dyDescent="0.25">
      <c r="B22" s="57" t="s">
        <v>34</v>
      </c>
      <c r="C22" s="58">
        <f>SUM(C7:C21)</f>
        <v>368154915.82999992</v>
      </c>
      <c r="D22" s="197">
        <f>SUM(D7:D21)</f>
        <v>1.0000000000000002</v>
      </c>
      <c r="E22" s="59">
        <f t="shared" si="1"/>
        <v>0.69968245986782374</v>
      </c>
      <c r="F22" s="60">
        <f>SUM(F7:F21)</f>
        <v>380906528</v>
      </c>
      <c r="G22" s="198">
        <f>SUM(G7:G21)</f>
        <v>0.99999999999999989</v>
      </c>
      <c r="H22" s="61">
        <f t="shared" si="3"/>
        <v>0.69944607391102331</v>
      </c>
      <c r="I22" s="62">
        <f>(F22-C22)/C22</f>
        <v>3.4636539189628231E-2</v>
      </c>
      <c r="J22" s="6"/>
      <c r="K22" s="1"/>
      <c r="L22" s="6"/>
    </row>
    <row r="23" spans="2:12" x14ac:dyDescent="0.25">
      <c r="B23" s="160" t="s">
        <v>33</v>
      </c>
      <c r="C23" s="161"/>
      <c r="D23" s="161"/>
      <c r="E23" s="161"/>
      <c r="F23" s="161"/>
      <c r="G23" s="161"/>
      <c r="H23" s="161"/>
      <c r="I23" s="162"/>
      <c r="J23" s="7"/>
      <c r="L23" s="4"/>
    </row>
    <row r="24" spans="2:12" x14ac:dyDescent="0.25">
      <c r="B24" s="63" t="s">
        <v>64</v>
      </c>
      <c r="C24" s="64">
        <v>30839689</v>
      </c>
      <c r="D24" s="54">
        <f t="shared" ref="D24:D34" si="5">C24/C$35</f>
        <v>0.19516398388789891</v>
      </c>
      <c r="E24" s="54">
        <f t="shared" ref="E24:E35" si="6">C24/C$36</f>
        <v>5.861116756360947E-2</v>
      </c>
      <c r="F24" s="64">
        <v>30542490</v>
      </c>
      <c r="G24" s="55">
        <f t="shared" ref="G24:G34" si="7">F24/F$35</f>
        <v>0.18660267103795342</v>
      </c>
      <c r="H24" s="55">
        <f t="shared" ref="H24:H35" si="8">F24/F$36</f>
        <v>5.6084165399146672E-2</v>
      </c>
      <c r="I24" s="56">
        <f>(F24-C24)/C24</f>
        <v>-9.6369000348868628E-3</v>
      </c>
      <c r="J24" s="8" t="s">
        <v>0</v>
      </c>
    </row>
    <row r="25" spans="2:12" x14ac:dyDescent="0.25">
      <c r="B25" s="63" t="s">
        <v>61</v>
      </c>
      <c r="C25" s="64">
        <v>18471229</v>
      </c>
      <c r="D25" s="54">
        <f t="shared" si="5"/>
        <v>0.11689218522747395</v>
      </c>
      <c r="E25" s="54">
        <f t="shared" si="6"/>
        <v>3.5104773528189685E-2</v>
      </c>
      <c r="F25" s="64">
        <v>23636395</v>
      </c>
      <c r="G25" s="55">
        <f t="shared" si="7"/>
        <v>0.14440913104033518</v>
      </c>
      <c r="H25" s="55">
        <f t="shared" si="8"/>
        <v>4.3402731297270243E-2</v>
      </c>
      <c r="I25" s="56">
        <f>(F25-C25)/C25</f>
        <v>0.27963304444983061</v>
      </c>
    </row>
    <row r="26" spans="2:12" x14ac:dyDescent="0.25">
      <c r="B26" s="63" t="s">
        <v>63</v>
      </c>
      <c r="C26" s="64">
        <v>25061460</v>
      </c>
      <c r="D26" s="54">
        <f t="shared" si="5"/>
        <v>0.15859739622041011</v>
      </c>
      <c r="E26" s="54">
        <f t="shared" si="6"/>
        <v>4.7629579904281662E-2</v>
      </c>
      <c r="F26" s="64">
        <v>23620874</v>
      </c>
      <c r="G26" s="55">
        <f t="shared" si="7"/>
        <v>0.14431430379942653</v>
      </c>
      <c r="H26" s="55">
        <f t="shared" si="8"/>
        <v>4.3374230597714961E-2</v>
      </c>
      <c r="I26" s="56">
        <f t="shared" si="4"/>
        <v>-5.7482125941585208E-2</v>
      </c>
    </row>
    <row r="27" spans="2:12" x14ac:dyDescent="0.25">
      <c r="B27" s="63" t="s">
        <v>66</v>
      </c>
      <c r="C27" s="64">
        <v>15398720</v>
      </c>
      <c r="D27" s="54">
        <f t="shared" si="5"/>
        <v>9.7448308962333141E-2</v>
      </c>
      <c r="E27" s="54">
        <f t="shared" si="6"/>
        <v>2.9265436437608188E-2</v>
      </c>
      <c r="F27" s="64">
        <v>15754283</v>
      </c>
      <c r="G27" s="55">
        <f t="shared" si="7"/>
        <v>9.6252508819281657E-2</v>
      </c>
      <c r="H27" s="55">
        <f t="shared" si="8"/>
        <v>2.892906942154895E-2</v>
      </c>
      <c r="I27" s="56">
        <f t="shared" si="4"/>
        <v>2.3090425697720331E-2</v>
      </c>
    </row>
    <row r="28" spans="2:12" x14ac:dyDescent="0.25">
      <c r="B28" s="63" t="s">
        <v>76</v>
      </c>
      <c r="C28" s="64">
        <v>14713887</v>
      </c>
      <c r="D28" s="54">
        <f t="shared" si="5"/>
        <v>9.311445408533027E-2</v>
      </c>
      <c r="E28" s="54">
        <f t="shared" si="6"/>
        <v>2.7963903801656854E-2</v>
      </c>
      <c r="F28" s="64">
        <v>15682012</v>
      </c>
      <c r="G28" s="55">
        <f t="shared" si="7"/>
        <v>9.5810961269013686E-2</v>
      </c>
      <c r="H28" s="55">
        <f t="shared" si="8"/>
        <v>2.8796360571760941E-2</v>
      </c>
      <c r="I28" s="56">
        <f>(F28-C28)/C28</f>
        <v>6.5796685811166003E-2</v>
      </c>
    </row>
    <row r="29" spans="2:12" x14ac:dyDescent="0.25">
      <c r="B29" s="63" t="s">
        <v>65</v>
      </c>
      <c r="C29" s="64">
        <v>11566438</v>
      </c>
      <c r="D29" s="54">
        <f t="shared" si="5"/>
        <v>7.3196332150832696E-2</v>
      </c>
      <c r="E29" s="54">
        <f t="shared" si="6"/>
        <v>2.19821424182358E-2</v>
      </c>
      <c r="F29" s="64">
        <v>13302847</v>
      </c>
      <c r="G29" s="55">
        <f t="shared" si="7"/>
        <v>8.127519343083113E-2</v>
      </c>
      <c r="H29" s="55">
        <f t="shared" si="8"/>
        <v>2.4427578479277297E-2</v>
      </c>
      <c r="I29" s="56">
        <f>(F29-C29)/C29</f>
        <v>0.1501247834467275</v>
      </c>
    </row>
    <row r="30" spans="2:12" x14ac:dyDescent="0.25">
      <c r="B30" s="63" t="s">
        <v>62</v>
      </c>
      <c r="C30" s="64">
        <v>14035221</v>
      </c>
      <c r="D30" s="54">
        <f t="shared" si="5"/>
        <v>8.8819626070389374E-2</v>
      </c>
      <c r="E30" s="54">
        <f t="shared" si="6"/>
        <v>2.6674091616919044E-2</v>
      </c>
      <c r="F30" s="64">
        <v>13166766</v>
      </c>
      <c r="G30" s="55">
        <f t="shared" si="7"/>
        <v>8.0443791731836842E-2</v>
      </c>
      <c r="H30" s="55">
        <f t="shared" si="8"/>
        <v>2.417769743448752E-2</v>
      </c>
      <c r="I30" s="56">
        <f t="shared" si="4"/>
        <v>-6.1876831152142174E-2</v>
      </c>
    </row>
    <row r="31" spans="2:12" x14ac:dyDescent="0.25">
      <c r="B31" s="65" t="s">
        <v>69</v>
      </c>
      <c r="C31" s="64">
        <v>11530249</v>
      </c>
      <c r="D31" s="54">
        <f t="shared" si="5"/>
        <v>7.2967315917467995E-2</v>
      </c>
      <c r="E31" s="54">
        <f t="shared" si="6"/>
        <v>2.1913364826381374E-2</v>
      </c>
      <c r="F31" s="64">
        <v>10280735</v>
      </c>
      <c r="G31" s="55">
        <f t="shared" si="7"/>
        <v>6.2811270830681248E-2</v>
      </c>
      <c r="H31" s="55">
        <f t="shared" si="8"/>
        <v>1.8878174050799269E-2</v>
      </c>
      <c r="I31" s="56">
        <f t="shared" si="4"/>
        <v>-0.10836834486401811</v>
      </c>
    </row>
    <row r="32" spans="2:12" x14ac:dyDescent="0.25">
      <c r="B32" s="63" t="s">
        <v>67</v>
      </c>
      <c r="C32" s="64">
        <v>10017824</v>
      </c>
      <c r="D32" s="54">
        <f t="shared" si="5"/>
        <v>6.3396178921512697E-2</v>
      </c>
      <c r="E32" s="54">
        <f t="shared" si="6"/>
        <v>1.9038984507488012E-2</v>
      </c>
      <c r="F32" s="64">
        <v>8297708</v>
      </c>
      <c r="G32" s="55">
        <f t="shared" si="7"/>
        <v>5.069575127283317E-2</v>
      </c>
      <c r="H32" s="55">
        <f t="shared" si="8"/>
        <v>1.5236807081080243E-2</v>
      </c>
      <c r="I32" s="56">
        <f>(F32-C32)/C32</f>
        <v>-0.17170555202407228</v>
      </c>
    </row>
    <row r="33" spans="2:11" x14ac:dyDescent="0.25">
      <c r="B33" s="63" t="s">
        <v>70</v>
      </c>
      <c r="C33" s="64">
        <v>3444319</v>
      </c>
      <c r="D33" s="54">
        <f t="shared" si="5"/>
        <v>2.1796815714347315E-2</v>
      </c>
      <c r="E33" s="54">
        <f t="shared" si="6"/>
        <v>6.5459660780471489E-3</v>
      </c>
      <c r="F33" s="64">
        <v>5627497</v>
      </c>
      <c r="G33" s="55">
        <f t="shared" si="7"/>
        <v>3.4381806180768811E-2</v>
      </c>
      <c r="H33" s="55">
        <f t="shared" si="8"/>
        <v>1.033358683366031E-2</v>
      </c>
      <c r="I33" s="56">
        <f>(F33-C33)/C33</f>
        <v>0.63384895533776053</v>
      </c>
    </row>
    <row r="34" spans="2:11" x14ac:dyDescent="0.25">
      <c r="B34" s="63" t="s">
        <v>68</v>
      </c>
      <c r="C34" s="64">
        <v>2940330</v>
      </c>
      <c r="D34" s="54">
        <f t="shared" si="5"/>
        <v>1.8607402842003556E-2</v>
      </c>
      <c r="E34" s="54">
        <f t="shared" si="6"/>
        <v>5.5881294497589721E-3</v>
      </c>
      <c r="F34" s="64">
        <v>3764989</v>
      </c>
      <c r="G34" s="55">
        <f t="shared" si="7"/>
        <v>2.3002610587038359E-2</v>
      </c>
      <c r="H34" s="55">
        <f t="shared" si="8"/>
        <v>6.9135249222302382E-3</v>
      </c>
      <c r="I34" s="56">
        <f>(F34-C34)/C34</f>
        <v>0.28046477776304019</v>
      </c>
    </row>
    <row r="35" spans="2:11" s="5" customFormat="1" ht="30.75" customHeight="1" x14ac:dyDescent="0.25">
      <c r="B35" s="57" t="s">
        <v>35</v>
      </c>
      <c r="C35" s="58">
        <f>SUM(C24:C34)</f>
        <v>158019366</v>
      </c>
      <c r="D35" s="197">
        <f>SUM(D24:D34)</f>
        <v>1</v>
      </c>
      <c r="E35" s="59">
        <f t="shared" si="6"/>
        <v>0.30031754013217621</v>
      </c>
      <c r="F35" s="60">
        <f>SUM(F24:F34)</f>
        <v>163676596</v>
      </c>
      <c r="G35" s="198">
        <f>SUM(G24:G34)</f>
        <v>1</v>
      </c>
      <c r="H35" s="61">
        <f t="shared" si="8"/>
        <v>0.30055392608897663</v>
      </c>
      <c r="I35" s="62">
        <f>(F35-C35)/C35</f>
        <v>3.5800865066121075E-2</v>
      </c>
      <c r="K35" s="1"/>
    </row>
    <row r="36" spans="2:11" ht="16.5" thickBot="1" x14ac:dyDescent="0.3">
      <c r="B36" s="66" t="s">
        <v>71</v>
      </c>
      <c r="C36" s="67">
        <f>C22+C35</f>
        <v>526174281.82999992</v>
      </c>
      <c r="D36" s="67"/>
      <c r="E36" s="199">
        <f>E22+E35</f>
        <v>1</v>
      </c>
      <c r="F36" s="68">
        <f>F22+F35</f>
        <v>544583124</v>
      </c>
      <c r="G36" s="68"/>
      <c r="H36" s="200">
        <f>H22+H35</f>
        <v>1</v>
      </c>
      <c r="I36" s="69">
        <f>(F36-C36)/C36</f>
        <v>3.4986206672768805E-2</v>
      </c>
    </row>
    <row r="38" spans="2:11" x14ac:dyDescent="0.25">
      <c r="B38" s="96" t="s">
        <v>103</v>
      </c>
    </row>
  </sheetData>
  <mergeCells count="7">
    <mergeCell ref="B2:I2"/>
    <mergeCell ref="B6:I6"/>
    <mergeCell ref="B23:I23"/>
    <mergeCell ref="B4:B5"/>
    <mergeCell ref="I4:I5"/>
    <mergeCell ref="C4:E4"/>
    <mergeCell ref="F4:H4"/>
  </mergeCells>
  <phoneticPr fontId="3" type="noConversion"/>
  <pageMargins left="0.39370078740157483" right="0.39370078740157483" top="0.39370078740157483" bottom="0.39370078740157483" header="0.19685039370078741" footer="0.19685039370078741"/>
  <pageSetup paperSize="9" scale="77" orientation="landscape" r:id="rId1"/>
  <headerFooter>
    <oddHeader>&amp;LAgencija za osiguranje u BiH&amp;CStatistika tržišta osiguranja&amp;RGodišnje izvješće</oddHeader>
    <oddFooter>&amp;CU izvješće su uključeni podatci zaključno s 31.12.2012. godine.</oddFooter>
  </headerFooter>
  <ignoredErrors>
    <ignoredError sqref="E22 E3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3"/>
  <sheetViews>
    <sheetView showGridLines="0" showRuler="0" view="pageLayout" zoomScaleNormal="100" workbookViewId="0">
      <selection activeCell="B2" sqref="B2:E2"/>
    </sheetView>
  </sheetViews>
  <sheetFormatPr defaultColWidth="10.28515625" defaultRowHeight="15.75" x14ac:dyDescent="0.25"/>
  <cols>
    <col min="1" max="1" width="3.140625" style="1" customWidth="1"/>
    <col min="2" max="2" width="27.85546875" style="1" customWidth="1"/>
    <col min="3" max="3" width="14.42578125" style="1" customWidth="1"/>
    <col min="4" max="4" width="14.28515625" style="1" customWidth="1"/>
    <col min="5" max="5" width="13.28515625" style="1" customWidth="1"/>
    <col min="6" max="6" width="11.28515625" style="1" bestFit="1" customWidth="1"/>
    <col min="7" max="7" width="12.140625" style="1" customWidth="1"/>
    <col min="8" max="8" width="11.28515625" style="1" customWidth="1"/>
    <col min="9" max="16384" width="10.28515625" style="1"/>
  </cols>
  <sheetData>
    <row r="2" spans="2:6" x14ac:dyDescent="0.25">
      <c r="B2" s="149" t="s">
        <v>92</v>
      </c>
      <c r="C2" s="150"/>
      <c r="D2" s="150"/>
      <c r="E2" s="151"/>
      <c r="F2" s="11"/>
    </row>
    <row r="3" spans="2:6" ht="16.5" thickBot="1" x14ac:dyDescent="0.3">
      <c r="B3" s="2"/>
      <c r="C3" s="11"/>
      <c r="D3" s="11"/>
      <c r="E3" s="11"/>
      <c r="F3" s="11"/>
    </row>
    <row r="4" spans="2:6" ht="41.25" customHeight="1" x14ac:dyDescent="0.25">
      <c r="B4" s="148" t="s">
        <v>87</v>
      </c>
      <c r="C4" s="70" t="s">
        <v>41</v>
      </c>
      <c r="D4" s="70" t="s">
        <v>83</v>
      </c>
      <c r="E4" s="147" t="s">
        <v>91</v>
      </c>
    </row>
    <row r="5" spans="2:6" x14ac:dyDescent="0.25">
      <c r="B5" s="168" t="s">
        <v>32</v>
      </c>
      <c r="C5" s="169"/>
      <c r="D5" s="169"/>
      <c r="E5" s="170"/>
    </row>
    <row r="6" spans="2:6" x14ac:dyDescent="0.25">
      <c r="B6" s="71" t="s">
        <v>53</v>
      </c>
      <c r="C6" s="104">
        <v>2881992</v>
      </c>
      <c r="D6" s="104">
        <v>3010804</v>
      </c>
      <c r="E6" s="72">
        <f>(D6-C6)/C6</f>
        <v>4.4695474519013241E-2</v>
      </c>
    </row>
    <row r="7" spans="2:6" x14ac:dyDescent="0.25">
      <c r="B7" s="71" t="s">
        <v>80</v>
      </c>
      <c r="C7" s="104">
        <v>165390.54000000004</v>
      </c>
      <c r="D7" s="104">
        <v>2318185</v>
      </c>
      <c r="E7" s="72">
        <f>(D7-C7)/C7</f>
        <v>13.016430443966138</v>
      </c>
    </row>
    <row r="8" spans="2:6" x14ac:dyDescent="0.25">
      <c r="B8" s="71" t="s">
        <v>50</v>
      </c>
      <c r="C8" s="104">
        <v>2137302</v>
      </c>
      <c r="D8" s="104">
        <v>2032744</v>
      </c>
      <c r="E8" s="72">
        <f>(D8-C8)/C8</f>
        <v>-4.8920554980063653E-2</v>
      </c>
    </row>
    <row r="9" spans="2:6" x14ac:dyDescent="0.25">
      <c r="B9" s="71" t="s">
        <v>55</v>
      </c>
      <c r="C9" s="104">
        <v>1790725.5400000019</v>
      </c>
      <c r="D9" s="104">
        <v>1948394</v>
      </c>
      <c r="E9" s="72">
        <f>(D9-C9)/C9</f>
        <v>8.8047250389916218E-2</v>
      </c>
    </row>
    <row r="10" spans="2:6" x14ac:dyDescent="0.25">
      <c r="B10" s="71" t="s">
        <v>85</v>
      </c>
      <c r="C10" s="104">
        <v>1718774</v>
      </c>
      <c r="D10" s="104">
        <v>1519283</v>
      </c>
      <c r="E10" s="72">
        <f t="shared" ref="E10:E13" si="0">(D10-C10)/C10</f>
        <v>-0.1160658702074851</v>
      </c>
    </row>
    <row r="11" spans="2:6" x14ac:dyDescent="0.25">
      <c r="B11" s="71" t="s">
        <v>49</v>
      </c>
      <c r="C11" s="104">
        <v>1691709.7700000051</v>
      </c>
      <c r="D11" s="104">
        <v>1364231</v>
      </c>
      <c r="E11" s="72">
        <f>(D11-C11)/C11</f>
        <v>-0.19357857701560957</v>
      </c>
    </row>
    <row r="12" spans="2:6" x14ac:dyDescent="0.25">
      <c r="B12" s="71" t="s">
        <v>52</v>
      </c>
      <c r="C12" s="104">
        <v>1324012.0799999996</v>
      </c>
      <c r="D12" s="104">
        <v>1253463</v>
      </c>
      <c r="E12" s="72">
        <f>(D12-C12)/C12</f>
        <v>-5.3284317466347909E-2</v>
      </c>
    </row>
    <row r="13" spans="2:6" x14ac:dyDescent="0.25">
      <c r="B13" s="71" t="s">
        <v>51</v>
      </c>
      <c r="C13" s="104">
        <v>653210</v>
      </c>
      <c r="D13" s="104">
        <v>964223</v>
      </c>
      <c r="E13" s="72">
        <f t="shared" si="0"/>
        <v>0.47613018784158234</v>
      </c>
    </row>
    <row r="14" spans="2:6" x14ac:dyDescent="0.25">
      <c r="B14" s="71" t="s">
        <v>54</v>
      </c>
      <c r="C14" s="104">
        <v>603732.63999999315</v>
      </c>
      <c r="D14" s="104">
        <v>870577</v>
      </c>
      <c r="E14" s="72">
        <f>(D14-C14)/C14</f>
        <v>0.44199094486594248</v>
      </c>
    </row>
    <row r="15" spans="2:6" x14ac:dyDescent="0.25">
      <c r="B15" s="71" t="s">
        <v>57</v>
      </c>
      <c r="C15" s="104">
        <v>82907.790000000969</v>
      </c>
      <c r="D15" s="104">
        <v>89389</v>
      </c>
      <c r="E15" s="72">
        <f>(D15-C15)/C15</f>
        <v>7.8173715642389646E-2</v>
      </c>
    </row>
    <row r="16" spans="2:6" x14ac:dyDescent="0.25">
      <c r="B16" s="71" t="s">
        <v>56</v>
      </c>
      <c r="C16" s="104">
        <v>323921</v>
      </c>
      <c r="D16" s="104">
        <v>74287</v>
      </c>
      <c r="E16" s="72">
        <f>(D16-C16)/C16</f>
        <v>-0.77066321726593834</v>
      </c>
    </row>
    <row r="17" spans="2:5" x14ac:dyDescent="0.25">
      <c r="B17" s="71" t="s">
        <v>60</v>
      </c>
      <c r="C17" s="104">
        <v>8373.7000000029802</v>
      </c>
      <c r="D17" s="104">
        <v>28895</v>
      </c>
      <c r="E17" s="72">
        <f>(D17-C17)/C17</f>
        <v>2.4506848824282832</v>
      </c>
    </row>
    <row r="18" spans="2:5" x14ac:dyDescent="0.25">
      <c r="B18" s="71" t="s">
        <v>58</v>
      </c>
      <c r="C18" s="104">
        <v>-414505.85000000149</v>
      </c>
      <c r="D18" s="104">
        <v>-851067</v>
      </c>
      <c r="E18" s="72">
        <f>(D18-C18)/C18</f>
        <v>1.0532086579718885</v>
      </c>
    </row>
    <row r="19" spans="2:5" x14ac:dyDescent="0.25">
      <c r="B19" s="71" t="s">
        <v>78</v>
      </c>
      <c r="C19" s="104">
        <v>-393943</v>
      </c>
      <c r="D19" s="105" t="s">
        <v>1</v>
      </c>
      <c r="E19" s="73" t="s">
        <v>1</v>
      </c>
    </row>
    <row r="20" spans="2:5" x14ac:dyDescent="0.25">
      <c r="B20" s="71" t="s">
        <v>59</v>
      </c>
      <c r="C20" s="104">
        <v>-509090.83000000007</v>
      </c>
      <c r="D20" s="105" t="s">
        <v>1</v>
      </c>
      <c r="E20" s="34" t="s">
        <v>1</v>
      </c>
    </row>
    <row r="21" spans="2:5" s="5" customFormat="1" ht="33" customHeight="1" x14ac:dyDescent="0.25">
      <c r="B21" s="35" t="s">
        <v>34</v>
      </c>
      <c r="C21" s="36">
        <f>SUM(C6:C20)</f>
        <v>12064511.380000003</v>
      </c>
      <c r="D21" s="103">
        <f>SUM(D6:D20)</f>
        <v>14623408</v>
      </c>
      <c r="E21" s="74">
        <f>(D21-C21)/C21</f>
        <v>0.2121011402286892</v>
      </c>
    </row>
    <row r="22" spans="2:5" x14ac:dyDescent="0.25">
      <c r="B22" s="168" t="s">
        <v>33</v>
      </c>
      <c r="C22" s="169"/>
      <c r="D22" s="169"/>
      <c r="E22" s="170"/>
    </row>
    <row r="23" spans="2:5" x14ac:dyDescent="0.25">
      <c r="B23" s="75" t="s">
        <v>62</v>
      </c>
      <c r="C23" s="77">
        <v>5427342</v>
      </c>
      <c r="D23" s="77">
        <v>5821061</v>
      </c>
      <c r="E23" s="72">
        <f t="shared" ref="E23:E33" si="1">(D23-C23)/C23</f>
        <v>7.2543613429925741E-2</v>
      </c>
    </row>
    <row r="24" spans="2:5" x14ac:dyDescent="0.25">
      <c r="B24" s="75" t="s">
        <v>72</v>
      </c>
      <c r="C24" s="77">
        <v>325846</v>
      </c>
      <c r="D24" s="77">
        <v>5144292</v>
      </c>
      <c r="E24" s="72">
        <f t="shared" si="1"/>
        <v>14.787494706088152</v>
      </c>
    </row>
    <row r="25" spans="2:5" x14ac:dyDescent="0.25">
      <c r="B25" s="75" t="s">
        <v>75</v>
      </c>
      <c r="C25" s="77">
        <v>3532960</v>
      </c>
      <c r="D25" s="77">
        <v>3303499</v>
      </c>
      <c r="E25" s="72">
        <f t="shared" si="1"/>
        <v>-6.4948654952221366E-2</v>
      </c>
    </row>
    <row r="26" spans="2:5" x14ac:dyDescent="0.25">
      <c r="B26" s="75" t="s">
        <v>66</v>
      </c>
      <c r="C26" s="77">
        <v>2475833</v>
      </c>
      <c r="D26" s="77">
        <v>3237507</v>
      </c>
      <c r="E26" s="72">
        <f t="shared" si="1"/>
        <v>0.30764352846092607</v>
      </c>
    </row>
    <row r="27" spans="2:5" x14ac:dyDescent="0.25">
      <c r="B27" s="75" t="s">
        <v>65</v>
      </c>
      <c r="C27" s="77">
        <v>1117832</v>
      </c>
      <c r="D27" s="77">
        <v>1461533</v>
      </c>
      <c r="E27" s="72">
        <f>(D27-C27)/C27</f>
        <v>0.30747106899784582</v>
      </c>
    </row>
    <row r="28" spans="2:5" x14ac:dyDescent="0.25">
      <c r="B28" s="75" t="s">
        <v>70</v>
      </c>
      <c r="C28" s="77">
        <v>978658</v>
      </c>
      <c r="D28" s="77">
        <v>1101428</v>
      </c>
      <c r="E28" s="72">
        <f>(D28-C28)/C28</f>
        <v>0.12544729619540226</v>
      </c>
    </row>
    <row r="29" spans="2:5" x14ac:dyDescent="0.25">
      <c r="B29" s="75" t="s">
        <v>67</v>
      </c>
      <c r="C29" s="77">
        <v>1679381</v>
      </c>
      <c r="D29" s="77">
        <v>420883</v>
      </c>
      <c r="E29" s="72">
        <f t="shared" si="1"/>
        <v>-0.74938206398667129</v>
      </c>
    </row>
    <row r="30" spans="2:5" x14ac:dyDescent="0.25">
      <c r="B30" s="75" t="s">
        <v>68</v>
      </c>
      <c r="C30" s="77">
        <v>534080</v>
      </c>
      <c r="D30" s="77">
        <v>372210</v>
      </c>
      <c r="E30" s="72">
        <f t="shared" ref="E30:E32" si="2">(D30-C30)/C30</f>
        <v>-0.30308193529059319</v>
      </c>
    </row>
    <row r="31" spans="2:5" x14ac:dyDescent="0.25">
      <c r="B31" s="75" t="s">
        <v>63</v>
      </c>
      <c r="C31" s="77">
        <v>145126</v>
      </c>
      <c r="D31" s="77">
        <v>94720</v>
      </c>
      <c r="E31" s="72">
        <f t="shared" si="2"/>
        <v>-0.3473257720877031</v>
      </c>
    </row>
    <row r="32" spans="2:5" x14ac:dyDescent="0.25">
      <c r="B32" s="76" t="s">
        <v>69</v>
      </c>
      <c r="C32" s="77">
        <v>-1970674</v>
      </c>
      <c r="D32" s="77">
        <v>19919</v>
      </c>
      <c r="E32" s="72">
        <f t="shared" si="2"/>
        <v>-1.0101077093420829</v>
      </c>
    </row>
    <row r="33" spans="2:7" x14ac:dyDescent="0.25">
      <c r="B33" s="75" t="s">
        <v>64</v>
      </c>
      <c r="C33" s="77">
        <v>554920</v>
      </c>
      <c r="D33" s="77">
        <v>-264008</v>
      </c>
      <c r="E33" s="72">
        <f t="shared" si="1"/>
        <v>-1.4757586679160961</v>
      </c>
    </row>
    <row r="34" spans="2:7" s="5" customFormat="1" ht="32.25" customHeight="1" x14ac:dyDescent="0.25">
      <c r="B34" s="35" t="s">
        <v>35</v>
      </c>
      <c r="C34" s="36">
        <f>SUM(C23:C33)</f>
        <v>14801304</v>
      </c>
      <c r="D34" s="36">
        <f>SUM(D23:D33)</f>
        <v>20713044</v>
      </c>
      <c r="E34" s="74">
        <f>(D34-C34)/C34</f>
        <v>0.39940670092310787</v>
      </c>
    </row>
    <row r="35" spans="2:7" s="10" customFormat="1" ht="16.5" thickBot="1" x14ac:dyDescent="0.3">
      <c r="B35" s="46" t="s">
        <v>71</v>
      </c>
      <c r="C35" s="78">
        <f>C21+C34</f>
        <v>26865815.380000003</v>
      </c>
      <c r="D35" s="78">
        <f>D21+D34</f>
        <v>35336452</v>
      </c>
      <c r="E35" s="79">
        <f>(D35-C35)/C35</f>
        <v>0.31529423172861826</v>
      </c>
    </row>
    <row r="37" spans="2:7" x14ac:dyDescent="0.25">
      <c r="B37" s="85" t="s">
        <v>98</v>
      </c>
      <c r="C37"/>
      <c r="D37"/>
      <c r="E37"/>
      <c r="F37" s="86"/>
      <c r="G37"/>
    </row>
    <row r="38" spans="2:7" x14ac:dyDescent="0.25">
      <c r="B38" s="85" t="s">
        <v>99</v>
      </c>
      <c r="C38"/>
      <c r="D38"/>
      <c r="E38"/>
      <c r="F38"/>
      <c r="G38"/>
    </row>
    <row r="39" spans="2:7" x14ac:dyDescent="0.25">
      <c r="B39" s="85" t="s">
        <v>104</v>
      </c>
      <c r="C39"/>
      <c r="D39"/>
      <c r="E39"/>
      <c r="F39"/>
      <c r="G39"/>
    </row>
    <row r="40" spans="2:7" x14ac:dyDescent="0.25">
      <c r="B40" s="85" t="s">
        <v>100</v>
      </c>
    </row>
    <row r="42" spans="2:7" x14ac:dyDescent="0.25">
      <c r="B42" s="96" t="s">
        <v>101</v>
      </c>
    </row>
    <row r="43" spans="2:7" x14ac:dyDescent="0.25">
      <c r="B43" s="96" t="s">
        <v>102</v>
      </c>
    </row>
  </sheetData>
  <mergeCells count="3">
    <mergeCell ref="B2:E2"/>
    <mergeCell ref="B5:E5"/>
    <mergeCell ref="B22:E22"/>
  </mergeCells>
  <phoneticPr fontId="3" type="noConversion"/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31.12.2012. godine.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B26"/>
  <sheetViews>
    <sheetView showGridLines="0" zoomScaleNormal="100" zoomScaleSheetLayoutView="100" workbookViewId="0">
      <pane xSplit="3" topLeftCell="D1" activePane="topRight" state="frozen"/>
      <selection pane="topRight" activeCell="B2" sqref="B2:BZ2"/>
    </sheetView>
  </sheetViews>
  <sheetFormatPr defaultRowHeight="15" x14ac:dyDescent="0.25"/>
  <cols>
    <col min="1" max="1" width="3.5703125" style="13" customWidth="1"/>
    <col min="2" max="2" width="4.7109375" style="13" customWidth="1"/>
    <col min="3" max="3" width="34.140625" style="13" customWidth="1"/>
    <col min="4" max="4" width="10" style="13" customWidth="1"/>
    <col min="5" max="5" width="9.5703125" style="13" customWidth="1"/>
    <col min="6" max="6" width="10.5703125" style="13" customWidth="1"/>
    <col min="7" max="7" width="10.85546875" style="13" customWidth="1"/>
    <col min="8" max="8" width="11" style="13" customWidth="1"/>
    <col min="9" max="9" width="10" style="13" customWidth="1"/>
    <col min="10" max="11" width="11.42578125" style="13" customWidth="1"/>
    <col min="12" max="12" width="9.85546875" style="13" customWidth="1"/>
    <col min="13" max="14" width="10.5703125" style="13" customWidth="1"/>
    <col min="15" max="15" width="11.140625" style="13" customWidth="1"/>
    <col min="16" max="16" width="11.28515625" style="13" customWidth="1"/>
    <col min="17" max="17" width="10.85546875" style="13" customWidth="1"/>
    <col min="18" max="18" width="11.42578125" style="13" customWidth="1"/>
    <col min="19" max="19" width="11.140625" style="13" customWidth="1"/>
    <col min="20" max="21" width="11.28515625" style="13" customWidth="1"/>
    <col min="22" max="23" width="10.85546875" style="13" customWidth="1"/>
    <col min="24" max="24" width="11.140625" style="13" customWidth="1"/>
    <col min="25" max="25" width="10.7109375" style="13" customWidth="1"/>
    <col min="26" max="26" width="11.42578125" style="13" customWidth="1"/>
    <col min="27" max="27" width="10.5703125" style="13" customWidth="1"/>
    <col min="28" max="28" width="10.28515625" style="13" customWidth="1"/>
    <col min="29" max="29" width="10.42578125" style="13" customWidth="1"/>
    <col min="30" max="30" width="11" style="13" customWidth="1"/>
    <col min="31" max="31" width="11.140625" style="13" customWidth="1"/>
    <col min="32" max="32" width="11" style="13" customWidth="1"/>
    <col min="33" max="34" width="11.5703125" style="13" customWidth="1"/>
    <col min="35" max="35" width="11.28515625" style="13" customWidth="1"/>
    <col min="36" max="36" width="11.140625" style="13" customWidth="1"/>
    <col min="37" max="37" width="10.5703125" style="13" customWidth="1"/>
    <col min="38" max="38" width="9.28515625" style="13" customWidth="1"/>
    <col min="39" max="39" width="9.7109375" style="13" customWidth="1"/>
    <col min="40" max="40" width="9" style="13" customWidth="1"/>
    <col min="41" max="41" width="8.5703125" style="13" customWidth="1"/>
    <col min="42" max="42" width="10" style="13" customWidth="1"/>
    <col min="43" max="44" width="8.7109375" style="13" customWidth="1"/>
    <col min="45" max="45" width="10" style="13" customWidth="1"/>
    <col min="46" max="46" width="9.140625" style="13" customWidth="1"/>
    <col min="47" max="47" width="9.5703125" style="13" customWidth="1"/>
    <col min="48" max="48" width="9.85546875" style="13" customWidth="1"/>
    <col min="49" max="49" width="9.140625" style="13" customWidth="1"/>
    <col min="50" max="50" width="9.42578125" style="13" customWidth="1"/>
    <col min="51" max="52" width="9.5703125" style="13" customWidth="1"/>
    <col min="53" max="53" width="8.7109375" style="13" customWidth="1"/>
    <col min="54" max="54" width="9.28515625" style="13" customWidth="1"/>
    <col min="55" max="55" width="9.5703125" style="13" customWidth="1"/>
    <col min="56" max="56" width="9.7109375" style="13" customWidth="1"/>
    <col min="57" max="57" width="9.42578125" style="13" customWidth="1"/>
    <col min="58" max="58" width="10" style="13" customWidth="1"/>
    <col min="59" max="59" width="9.28515625" style="13" customWidth="1"/>
    <col min="60" max="60" width="9.42578125" style="13" customWidth="1"/>
    <col min="61" max="61" width="9.5703125" style="13" customWidth="1"/>
    <col min="62" max="62" width="8.7109375" style="13" customWidth="1"/>
    <col min="63" max="63" width="9.42578125" style="13" customWidth="1"/>
    <col min="64" max="65" width="9.5703125" style="13" customWidth="1"/>
    <col min="66" max="66" width="10" style="13" customWidth="1"/>
    <col min="67" max="67" width="11.28515625" style="13" customWidth="1"/>
    <col min="68" max="68" width="10.85546875" style="13" customWidth="1"/>
    <col min="69" max="69" width="10.28515625" style="13" customWidth="1"/>
    <col min="70" max="70" width="11.28515625" style="13" customWidth="1"/>
    <col min="71" max="71" width="11" style="13" customWidth="1"/>
    <col min="72" max="72" width="10.42578125" style="13" customWidth="1"/>
    <col min="73" max="73" width="10.5703125" style="13" customWidth="1"/>
    <col min="74" max="74" width="11.140625" style="13" customWidth="1"/>
    <col min="75" max="75" width="10.5703125" style="13" customWidth="1"/>
    <col min="76" max="77" width="10" style="13" customWidth="1"/>
    <col min="78" max="78" width="9.5703125" style="13" customWidth="1"/>
    <col min="79" max="79" width="9.140625" style="13"/>
    <col min="80" max="80" width="16.85546875" style="13" customWidth="1"/>
    <col min="81" max="16384" width="9.140625" style="13"/>
  </cols>
  <sheetData>
    <row r="2" spans="2:80" x14ac:dyDescent="0.25">
      <c r="B2" s="179" t="s">
        <v>74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BM2" s="180"/>
      <c r="BN2" s="180"/>
      <c r="BO2" s="180"/>
      <c r="BP2" s="180"/>
      <c r="BQ2" s="180"/>
      <c r="BR2" s="180"/>
      <c r="BS2" s="180"/>
      <c r="BT2" s="180"/>
      <c r="BU2" s="180"/>
      <c r="BV2" s="180"/>
      <c r="BW2" s="180"/>
      <c r="BX2" s="180"/>
      <c r="BY2" s="180"/>
      <c r="BZ2" s="181"/>
    </row>
    <row r="3" spans="2:80" ht="15.75" thickBot="1" x14ac:dyDescent="0.3"/>
    <row r="4" spans="2:80" ht="19.5" thickBot="1" x14ac:dyDescent="0.35">
      <c r="B4" s="184" t="s">
        <v>25</v>
      </c>
      <c r="C4" s="187" t="s">
        <v>93</v>
      </c>
      <c r="D4" s="190" t="s">
        <v>32</v>
      </c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1" t="s">
        <v>73</v>
      </c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0"/>
      <c r="BX4" s="190"/>
      <c r="BY4" s="190"/>
      <c r="BZ4" s="192"/>
    </row>
    <row r="5" spans="2:80" x14ac:dyDescent="0.25">
      <c r="B5" s="185"/>
      <c r="C5" s="188"/>
      <c r="D5" s="174" t="s">
        <v>2</v>
      </c>
      <c r="E5" s="172"/>
      <c r="F5" s="175"/>
      <c r="G5" s="171" t="s">
        <v>3</v>
      </c>
      <c r="H5" s="172"/>
      <c r="I5" s="173"/>
      <c r="J5" s="182" t="s">
        <v>4</v>
      </c>
      <c r="K5" s="177"/>
      <c r="L5" s="178"/>
      <c r="M5" s="171" t="s">
        <v>5</v>
      </c>
      <c r="N5" s="172"/>
      <c r="O5" s="173"/>
      <c r="P5" s="182" t="s">
        <v>6</v>
      </c>
      <c r="Q5" s="177"/>
      <c r="R5" s="178"/>
      <c r="S5" s="176" t="s">
        <v>7</v>
      </c>
      <c r="T5" s="177"/>
      <c r="U5" s="183"/>
      <c r="V5" s="182" t="s">
        <v>8</v>
      </c>
      <c r="W5" s="177"/>
      <c r="X5" s="178"/>
      <c r="Y5" s="176" t="s">
        <v>9</v>
      </c>
      <c r="Z5" s="177"/>
      <c r="AA5" s="183"/>
      <c r="AB5" s="182" t="s">
        <v>10</v>
      </c>
      <c r="AC5" s="177"/>
      <c r="AD5" s="178"/>
      <c r="AE5" s="171" t="s">
        <v>86</v>
      </c>
      <c r="AF5" s="172"/>
      <c r="AG5" s="173"/>
      <c r="AH5" s="174" t="s">
        <v>11</v>
      </c>
      <c r="AI5" s="172"/>
      <c r="AJ5" s="175"/>
      <c r="AK5" s="171" t="s">
        <v>12</v>
      </c>
      <c r="AL5" s="172"/>
      <c r="AM5" s="173"/>
      <c r="AN5" s="182" t="s">
        <v>13</v>
      </c>
      <c r="AO5" s="177"/>
      <c r="AP5" s="178"/>
      <c r="AQ5" s="176" t="s">
        <v>14</v>
      </c>
      <c r="AR5" s="177"/>
      <c r="AS5" s="178"/>
      <c r="AT5" s="176" t="s">
        <v>15</v>
      </c>
      <c r="AU5" s="177"/>
      <c r="AV5" s="183"/>
      <c r="AW5" s="171" t="s">
        <v>16</v>
      </c>
      <c r="AX5" s="172"/>
      <c r="AY5" s="173"/>
      <c r="AZ5" s="176" t="s">
        <v>17</v>
      </c>
      <c r="BA5" s="177"/>
      <c r="BB5" s="183"/>
      <c r="BC5" s="176" t="s">
        <v>42</v>
      </c>
      <c r="BD5" s="177"/>
      <c r="BE5" s="178"/>
      <c r="BF5" s="171" t="s">
        <v>18</v>
      </c>
      <c r="BG5" s="172"/>
      <c r="BH5" s="173"/>
      <c r="BI5" s="171" t="s">
        <v>19</v>
      </c>
      <c r="BJ5" s="172"/>
      <c r="BK5" s="173"/>
      <c r="BL5" s="171" t="s">
        <v>20</v>
      </c>
      <c r="BM5" s="172"/>
      <c r="BN5" s="173"/>
      <c r="BO5" s="182" t="s">
        <v>21</v>
      </c>
      <c r="BP5" s="177"/>
      <c r="BQ5" s="183"/>
      <c r="BR5" s="174" t="s">
        <v>22</v>
      </c>
      <c r="BS5" s="172"/>
      <c r="BT5" s="175"/>
      <c r="BU5" s="171" t="s">
        <v>23</v>
      </c>
      <c r="BV5" s="172"/>
      <c r="BW5" s="173"/>
      <c r="BX5" s="176" t="s">
        <v>84</v>
      </c>
      <c r="BY5" s="177"/>
      <c r="BZ5" s="183"/>
    </row>
    <row r="6" spans="2:80" ht="30.75" thickBot="1" x14ac:dyDescent="0.3">
      <c r="B6" s="186"/>
      <c r="C6" s="189"/>
      <c r="D6" s="91" t="s">
        <v>41</v>
      </c>
      <c r="E6" s="92" t="s">
        <v>77</v>
      </c>
      <c r="F6" s="93" t="s">
        <v>24</v>
      </c>
      <c r="G6" s="94" t="s">
        <v>41</v>
      </c>
      <c r="H6" s="92" t="s">
        <v>77</v>
      </c>
      <c r="I6" s="95" t="s">
        <v>24</v>
      </c>
      <c r="J6" s="91" t="s">
        <v>41</v>
      </c>
      <c r="K6" s="92" t="s">
        <v>77</v>
      </c>
      <c r="L6" s="93" t="s">
        <v>24</v>
      </c>
      <c r="M6" s="94" t="s">
        <v>41</v>
      </c>
      <c r="N6" s="92" t="s">
        <v>77</v>
      </c>
      <c r="O6" s="95" t="s">
        <v>24</v>
      </c>
      <c r="P6" s="91" t="s">
        <v>41</v>
      </c>
      <c r="Q6" s="92" t="s">
        <v>77</v>
      </c>
      <c r="R6" s="93" t="s">
        <v>24</v>
      </c>
      <c r="S6" s="94" t="s">
        <v>41</v>
      </c>
      <c r="T6" s="92" t="s">
        <v>77</v>
      </c>
      <c r="U6" s="95" t="s">
        <v>24</v>
      </c>
      <c r="V6" s="91" t="s">
        <v>41</v>
      </c>
      <c r="W6" s="92" t="s">
        <v>77</v>
      </c>
      <c r="X6" s="93" t="s">
        <v>24</v>
      </c>
      <c r="Y6" s="94" t="s">
        <v>41</v>
      </c>
      <c r="Z6" s="92" t="s">
        <v>77</v>
      </c>
      <c r="AA6" s="95" t="s">
        <v>24</v>
      </c>
      <c r="AB6" s="91" t="s">
        <v>41</v>
      </c>
      <c r="AC6" s="92" t="s">
        <v>77</v>
      </c>
      <c r="AD6" s="93" t="s">
        <v>24</v>
      </c>
      <c r="AE6" s="94" t="s">
        <v>41</v>
      </c>
      <c r="AF6" s="92" t="s">
        <v>77</v>
      </c>
      <c r="AG6" s="95" t="s">
        <v>24</v>
      </c>
      <c r="AH6" s="91" t="s">
        <v>41</v>
      </c>
      <c r="AI6" s="92" t="s">
        <v>77</v>
      </c>
      <c r="AJ6" s="93" t="s">
        <v>24</v>
      </c>
      <c r="AK6" s="94" t="s">
        <v>41</v>
      </c>
      <c r="AL6" s="92" t="s">
        <v>77</v>
      </c>
      <c r="AM6" s="95" t="s">
        <v>24</v>
      </c>
      <c r="AN6" s="91" t="s">
        <v>41</v>
      </c>
      <c r="AO6" s="92" t="s">
        <v>77</v>
      </c>
      <c r="AP6" s="93" t="s">
        <v>24</v>
      </c>
      <c r="AQ6" s="94" t="s">
        <v>41</v>
      </c>
      <c r="AR6" s="92" t="s">
        <v>77</v>
      </c>
      <c r="AS6" s="93" t="s">
        <v>24</v>
      </c>
      <c r="AT6" s="23" t="s">
        <v>41</v>
      </c>
      <c r="AU6" s="22" t="s">
        <v>77</v>
      </c>
      <c r="AV6" s="29" t="s">
        <v>24</v>
      </c>
      <c r="AW6" s="23" t="s">
        <v>41</v>
      </c>
      <c r="AX6" s="22" t="s">
        <v>77</v>
      </c>
      <c r="AY6" s="29" t="s">
        <v>24</v>
      </c>
      <c r="AZ6" s="23" t="s">
        <v>41</v>
      </c>
      <c r="BA6" s="22" t="s">
        <v>77</v>
      </c>
      <c r="BB6" s="29" t="s">
        <v>24</v>
      </c>
      <c r="BC6" s="23" t="s">
        <v>41</v>
      </c>
      <c r="BD6" s="22" t="s">
        <v>77</v>
      </c>
      <c r="BE6" s="28" t="s">
        <v>24</v>
      </c>
      <c r="BF6" s="23" t="s">
        <v>41</v>
      </c>
      <c r="BG6" s="22" t="s">
        <v>77</v>
      </c>
      <c r="BH6" s="29" t="s">
        <v>24</v>
      </c>
      <c r="BI6" s="23" t="s">
        <v>41</v>
      </c>
      <c r="BJ6" s="22" t="s">
        <v>77</v>
      </c>
      <c r="BK6" s="29" t="s">
        <v>24</v>
      </c>
      <c r="BL6" s="23" t="s">
        <v>41</v>
      </c>
      <c r="BM6" s="22" t="s">
        <v>77</v>
      </c>
      <c r="BN6" s="29" t="s">
        <v>24</v>
      </c>
      <c r="BO6" s="24" t="s">
        <v>41</v>
      </c>
      <c r="BP6" s="22" t="s">
        <v>77</v>
      </c>
      <c r="BQ6" s="29" t="s">
        <v>24</v>
      </c>
      <c r="BR6" s="91" t="s">
        <v>41</v>
      </c>
      <c r="BS6" s="92" t="s">
        <v>77</v>
      </c>
      <c r="BT6" s="93" t="s">
        <v>24</v>
      </c>
      <c r="BU6" s="94" t="s">
        <v>41</v>
      </c>
      <c r="BV6" s="92" t="s">
        <v>77</v>
      </c>
      <c r="BW6" s="95" t="s">
        <v>24</v>
      </c>
      <c r="BX6" s="94" t="s">
        <v>41</v>
      </c>
      <c r="BY6" s="92" t="s">
        <v>77</v>
      </c>
      <c r="BZ6" s="95" t="s">
        <v>24</v>
      </c>
    </row>
    <row r="7" spans="2:80" ht="15" customHeight="1" x14ac:dyDescent="0.25">
      <c r="B7" s="21" t="s">
        <v>43</v>
      </c>
      <c r="C7" s="25" t="s">
        <v>94</v>
      </c>
      <c r="D7" s="128">
        <v>129131.19326646748</v>
      </c>
      <c r="E7" s="108">
        <v>147473.35294117648</v>
      </c>
      <c r="F7" s="90">
        <f t="shared" ref="F7:F12" si="0">(E7-D7)/D7</f>
        <v>0.1420428264521586</v>
      </c>
      <c r="G7" s="128">
        <v>158362.92363636364</v>
      </c>
      <c r="H7" s="114">
        <v>164685.60674157302</v>
      </c>
      <c r="I7" s="90">
        <f>(H7-G7)/G7</f>
        <v>3.9925273921613484E-2</v>
      </c>
      <c r="J7" s="128">
        <v>71466.25</v>
      </c>
      <c r="K7" s="114">
        <v>76286.590476190482</v>
      </c>
      <c r="L7" s="90">
        <f>(K7-J7)/J7</f>
        <v>6.7449187220407991E-2</v>
      </c>
      <c r="M7" s="128">
        <v>198237.19916666669</v>
      </c>
      <c r="N7" s="114">
        <v>192603.05291005291</v>
      </c>
      <c r="O7" s="89">
        <f>(N7-M7)/M7</f>
        <v>-2.842123617715616E-2</v>
      </c>
      <c r="P7" s="134">
        <v>188428.40930232557</v>
      </c>
      <c r="Q7" s="108">
        <v>175728.94979079498</v>
      </c>
      <c r="R7" s="89">
        <f>(Q7-P7)/P7</f>
        <v>-6.7396734699144173E-2</v>
      </c>
      <c r="S7" s="128">
        <v>95794.035023923425</v>
      </c>
      <c r="T7" s="108">
        <v>99388.717391304352</v>
      </c>
      <c r="U7" s="90">
        <f>(T7-S7)/S7</f>
        <v>3.7525116949956201E-2</v>
      </c>
      <c r="V7" s="128">
        <v>52613.082975206613</v>
      </c>
      <c r="W7" s="119" t="s">
        <v>1</v>
      </c>
      <c r="X7" s="89" t="s">
        <v>1</v>
      </c>
      <c r="Y7" s="134">
        <v>71005.990000000005</v>
      </c>
      <c r="Z7" s="121" t="s">
        <v>1</v>
      </c>
      <c r="AA7" s="90" t="s">
        <v>1</v>
      </c>
      <c r="AB7" s="128">
        <v>1006181.8384796333</v>
      </c>
      <c r="AC7" s="108">
        <v>837653.66666666663</v>
      </c>
      <c r="AD7" s="89">
        <f t="shared" ref="AD7:AD12" si="1">(AC7-AB7)/AB7</f>
        <v>-0.1674927586325918</v>
      </c>
      <c r="AE7" s="128">
        <v>127681.73677300612</v>
      </c>
      <c r="AF7" s="108">
        <v>134483.58124999999</v>
      </c>
      <c r="AG7" s="89">
        <f t="shared" ref="AG7:AG12" si="2">(AF7-AE7)/AE7</f>
        <v>5.327186682216152E-2</v>
      </c>
      <c r="AH7" s="128">
        <v>130961.10098290598</v>
      </c>
      <c r="AI7" s="108">
        <v>134778.63636363635</v>
      </c>
      <c r="AJ7" s="89">
        <f t="shared" ref="AJ7:AJ12" si="3">(AI7-AH7)/AH7</f>
        <v>2.9150147273339352E-2</v>
      </c>
      <c r="AK7" s="128">
        <v>187575.83286384976</v>
      </c>
      <c r="AL7" s="108">
        <v>191316.22935779818</v>
      </c>
      <c r="AM7" s="89">
        <f t="shared" ref="AM7:AM12" si="4">(AL7-AK7)/AK7</f>
        <v>1.9940716439006016E-2</v>
      </c>
      <c r="AN7" s="128">
        <v>93116.210643939397</v>
      </c>
      <c r="AO7" s="108">
        <v>94169.084615384621</v>
      </c>
      <c r="AP7" s="89">
        <f t="shared" ref="AP7:AP12" si="5">(AO7-AN7)/AN7</f>
        <v>1.1307096413869714E-2</v>
      </c>
      <c r="AQ7" s="128">
        <v>75829.333459119487</v>
      </c>
      <c r="AR7" s="108">
        <v>83525.573863636368</v>
      </c>
      <c r="AS7" s="89">
        <f t="shared" ref="AS7:AS12" si="6">(AR7-AQ7)/AQ7</f>
        <v>0.10149423782903244</v>
      </c>
      <c r="AT7" s="128">
        <v>116210.91489361702</v>
      </c>
      <c r="AU7" s="108">
        <v>117202.18897637795</v>
      </c>
      <c r="AV7" s="89">
        <f t="shared" ref="AV7:AV12" si="7">(AU7-AT7)/AT7</f>
        <v>8.52995679165219E-3</v>
      </c>
      <c r="AW7" s="128">
        <v>99017.676206896562</v>
      </c>
      <c r="AX7" s="108">
        <v>105283.46666666666</v>
      </c>
      <c r="AY7" s="89">
        <f t="shared" ref="AY7:AY12" si="8">(AX7-AW7)/AW7</f>
        <v>6.327951432305666E-2</v>
      </c>
      <c r="AZ7" s="128">
        <v>154577.41846153847</v>
      </c>
      <c r="BA7" s="108">
        <v>157074.56842105262</v>
      </c>
      <c r="BB7" s="89">
        <f t="shared" ref="BB7:BB12" si="9">(BA7-AZ7)/AZ7</f>
        <v>1.6154687950979622E-2</v>
      </c>
      <c r="BC7" s="142">
        <v>67395.415898437495</v>
      </c>
      <c r="BD7" s="108">
        <v>72939.318548387091</v>
      </c>
      <c r="BE7" s="89">
        <f t="shared" ref="BE7:BE12" si="10">(BD7-BC7)/BC7</f>
        <v>8.2259343251239236E-2</v>
      </c>
      <c r="BF7" s="142">
        <v>1349030.414285714</v>
      </c>
      <c r="BG7" s="108">
        <v>1467132.7142857143</v>
      </c>
      <c r="BH7" s="89">
        <f t="shared" ref="BH7:BH12" si="11">(BG7-BF7)/BF7</f>
        <v>8.7546061785814672E-2</v>
      </c>
      <c r="BI7" s="142">
        <v>113187.5925925926</v>
      </c>
      <c r="BJ7" s="108">
        <v>139836.12272727274</v>
      </c>
      <c r="BK7" s="89">
        <f t="shared" ref="BK7:BK12" si="12">(BJ7-BI7)/BI7</f>
        <v>0.23543684890091141</v>
      </c>
      <c r="BL7" s="142">
        <v>57442.958440366972</v>
      </c>
      <c r="BM7" s="108">
        <v>66689.086206896551</v>
      </c>
      <c r="BN7" s="89">
        <f t="shared" ref="BN7:BN12" si="13">(BM7-BL7)/BL7</f>
        <v>0.16096190059793358</v>
      </c>
      <c r="BO7" s="142">
        <v>76723.851944444439</v>
      </c>
      <c r="BP7" s="108">
        <v>98664.368421052626</v>
      </c>
      <c r="BQ7" s="89">
        <f t="shared" ref="BQ7:BQ12" si="14">(BP7-BO7)/BO7</f>
        <v>0.28596734810050028</v>
      </c>
      <c r="BR7" s="142">
        <v>130779.13636363637</v>
      </c>
      <c r="BS7" s="108">
        <v>148020.85542168675</v>
      </c>
      <c r="BT7" s="89">
        <f t="shared" ref="BT7:BT12" si="15">(BS7-BR7)/BR7</f>
        <v>0.13183845326909888</v>
      </c>
      <c r="BU7" s="142">
        <v>122865.65763157896</v>
      </c>
      <c r="BV7" s="108">
        <v>119052.77272727272</v>
      </c>
      <c r="BW7" s="89">
        <f t="shared" ref="BW7:BW12" si="16">(BV7-BU7)/BU7</f>
        <v>-3.1032958906543531E-2</v>
      </c>
      <c r="BX7" s="142">
        <v>121212.87023809526</v>
      </c>
      <c r="BY7" s="108">
        <v>92965.320987654326</v>
      </c>
      <c r="BZ7" s="89">
        <f t="shared" ref="BZ7:BZ12" si="17">(BY7-BX7)/BX7</f>
        <v>-0.23304084124858204</v>
      </c>
    </row>
    <row r="8" spans="2:80" ht="15" customHeight="1" x14ac:dyDescent="0.25">
      <c r="B8" s="14" t="s">
        <v>44</v>
      </c>
      <c r="C8" s="26" t="s">
        <v>95</v>
      </c>
      <c r="D8" s="129">
        <v>123838.04578947372</v>
      </c>
      <c r="E8" s="109">
        <v>136544.0588235294</v>
      </c>
      <c r="F8" s="15">
        <f t="shared" si="0"/>
        <v>0.10260185351807041</v>
      </c>
      <c r="G8" s="129">
        <v>153458.66014545455</v>
      </c>
      <c r="H8" s="115">
        <v>163334.77902621723</v>
      </c>
      <c r="I8" s="15">
        <f t="shared" ref="I8:I12" si="18">(H8-G8)/G8</f>
        <v>6.4356868953512891E-2</v>
      </c>
      <c r="J8" s="129">
        <v>73156.123461538475</v>
      </c>
      <c r="K8" s="115">
        <v>75477.685714285719</v>
      </c>
      <c r="L8" s="15">
        <f t="shared" ref="L8:L12" si="19">(K8-J8)/J8</f>
        <v>3.1734353091683376E-2</v>
      </c>
      <c r="M8" s="129">
        <v>181751.84895833334</v>
      </c>
      <c r="N8" s="115">
        <v>172198.19047619047</v>
      </c>
      <c r="O8" s="16">
        <f t="shared" ref="O8:O12" si="20">(N8-M8)/M8</f>
        <v>-5.2564298723217107E-2</v>
      </c>
      <c r="P8" s="135">
        <v>182994.88837209303</v>
      </c>
      <c r="Q8" s="109">
        <v>169190.21757322174</v>
      </c>
      <c r="R8" s="16">
        <f t="shared" ref="R8:R12" si="21">(Q8-P8)/P8</f>
        <v>-7.5437466705635697E-2</v>
      </c>
      <c r="S8" s="129">
        <v>115706.63521531099</v>
      </c>
      <c r="T8" s="109">
        <v>116518.72173913043</v>
      </c>
      <c r="U8" s="15">
        <f t="shared" ref="U8:U12" si="22">(T8-S8)/S8</f>
        <v>7.0184957181433803E-3</v>
      </c>
      <c r="V8" s="129">
        <v>75772.821900826442</v>
      </c>
      <c r="W8" s="120" t="s">
        <v>1</v>
      </c>
      <c r="X8" s="16" t="s">
        <v>1</v>
      </c>
      <c r="Y8" s="135">
        <v>196823.33333333334</v>
      </c>
      <c r="Z8" s="122" t="s">
        <v>1</v>
      </c>
      <c r="AA8" s="15" t="s">
        <v>1</v>
      </c>
      <c r="AB8" s="129">
        <v>1073020.9619047621</v>
      </c>
      <c r="AC8" s="109">
        <v>932565.62962962966</v>
      </c>
      <c r="AD8" s="16">
        <f t="shared" si="1"/>
        <v>-0.13089710011424621</v>
      </c>
      <c r="AE8" s="129">
        <v>99150.869120654403</v>
      </c>
      <c r="AF8" s="109">
        <v>120599.41666666667</v>
      </c>
      <c r="AG8" s="16">
        <f t="shared" si="2"/>
        <v>0.21632233520728927</v>
      </c>
      <c r="AH8" s="129">
        <v>111097.75764957264</v>
      </c>
      <c r="AI8" s="109">
        <v>113125.23553719008</v>
      </c>
      <c r="AJ8" s="16">
        <f t="shared" si="3"/>
        <v>1.8249494233831081E-2</v>
      </c>
      <c r="AK8" s="129">
        <v>175903.69568075115</v>
      </c>
      <c r="AL8" s="109">
        <v>189652.19266055047</v>
      </c>
      <c r="AM8" s="16">
        <f t="shared" si="4"/>
        <v>7.8159227562515629E-2</v>
      </c>
      <c r="AN8" s="129">
        <v>90156.47348484848</v>
      </c>
      <c r="AO8" s="109">
        <v>88196.915384615379</v>
      </c>
      <c r="AP8" s="16">
        <f t="shared" si="5"/>
        <v>-2.1735079295913468E-2</v>
      </c>
      <c r="AQ8" s="129">
        <v>67897.786729559739</v>
      </c>
      <c r="AR8" s="109">
        <v>78572.113636363632</v>
      </c>
      <c r="AS8" s="16">
        <f t="shared" si="6"/>
        <v>0.15721170631555736</v>
      </c>
      <c r="AT8" s="129">
        <v>131001.62411347518</v>
      </c>
      <c r="AU8" s="109">
        <v>186113.3464566929</v>
      </c>
      <c r="AV8" s="16">
        <f t="shared" si="7"/>
        <v>0.42069495486162289</v>
      </c>
      <c r="AW8" s="129">
        <v>101475.08275862069</v>
      </c>
      <c r="AX8" s="109">
        <v>116163.05185185185</v>
      </c>
      <c r="AY8" s="16">
        <f t="shared" si="8"/>
        <v>0.144744588463845</v>
      </c>
      <c r="AZ8" s="129">
        <v>169216.70329670329</v>
      </c>
      <c r="BA8" s="109">
        <v>165834.55789473685</v>
      </c>
      <c r="BB8" s="16">
        <f t="shared" si="9"/>
        <v>-1.9987065910604639E-2</v>
      </c>
      <c r="BC8" s="143">
        <v>97896.328125</v>
      </c>
      <c r="BD8" s="109">
        <v>95245.459677419349</v>
      </c>
      <c r="BE8" s="16">
        <f t="shared" si="10"/>
        <v>-2.7078323552604148E-2</v>
      </c>
      <c r="BF8" s="143">
        <v>1652348.2857142857</v>
      </c>
      <c r="BG8" s="109">
        <v>1900406.7142857143</v>
      </c>
      <c r="BH8" s="16">
        <f t="shared" si="11"/>
        <v>0.15012478344672756</v>
      </c>
      <c r="BI8" s="143">
        <v>142776.33796296295</v>
      </c>
      <c r="BJ8" s="109">
        <v>138829.5</v>
      </c>
      <c r="BK8" s="16">
        <f t="shared" si="12"/>
        <v>-2.764350185243428E-2</v>
      </c>
      <c r="BL8" s="143">
        <v>91906.642201834868</v>
      </c>
      <c r="BM8" s="109">
        <v>71531.965517241377</v>
      </c>
      <c r="BN8" s="16">
        <f t="shared" si="13"/>
        <v>-0.22168883767779213</v>
      </c>
      <c r="BO8" s="143">
        <v>81675.833333333328</v>
      </c>
      <c r="BP8" s="109">
        <v>99078.65789473684</v>
      </c>
      <c r="BQ8" s="16">
        <f t="shared" si="14"/>
        <v>0.21307189472288024</v>
      </c>
      <c r="BR8" s="143">
        <v>159491.14772727274</v>
      </c>
      <c r="BS8" s="109">
        <v>158635.73493975904</v>
      </c>
      <c r="BT8" s="16">
        <f t="shared" si="15"/>
        <v>-5.363387245644711E-3</v>
      </c>
      <c r="BU8" s="143">
        <v>90639.973684210519</v>
      </c>
      <c r="BV8" s="109">
        <v>127897.65909090909</v>
      </c>
      <c r="BW8" s="16">
        <f t="shared" si="16"/>
        <v>0.41105137051897506</v>
      </c>
      <c r="BX8" s="143">
        <v>137264.86904761905</v>
      </c>
      <c r="BY8" s="109">
        <v>126922.65432098765</v>
      </c>
      <c r="BZ8" s="16">
        <f t="shared" si="17"/>
        <v>-7.5344950229352156E-2</v>
      </c>
    </row>
    <row r="9" spans="2:80" ht="15" customHeight="1" x14ac:dyDescent="0.25">
      <c r="B9" s="14" t="s">
        <v>45</v>
      </c>
      <c r="C9" s="26" t="s">
        <v>96</v>
      </c>
      <c r="D9" s="130">
        <v>110.18026315793395</v>
      </c>
      <c r="E9" s="109">
        <v>424.9264705882353</v>
      </c>
      <c r="F9" s="15">
        <f t="shared" si="0"/>
        <v>2.8566478097727872</v>
      </c>
      <c r="G9" s="130">
        <v>601.4201454545456</v>
      </c>
      <c r="H9" s="115">
        <v>8682.3408239700366</v>
      </c>
      <c r="I9" s="15">
        <f t="shared" si="18"/>
        <v>13.4363983973434</v>
      </c>
      <c r="J9" s="130">
        <v>797.19028846154777</v>
      </c>
      <c r="K9" s="115">
        <v>851.32380952380947</v>
      </c>
      <c r="L9" s="15">
        <f t="shared" si="19"/>
        <v>6.7905394541033504E-2</v>
      </c>
      <c r="M9" s="130">
        <v>3402.1354166666665</v>
      </c>
      <c r="N9" s="115">
        <v>5101.7089947089944</v>
      </c>
      <c r="O9" s="16">
        <f t="shared" si="20"/>
        <v>0.49956082574382965</v>
      </c>
      <c r="P9" s="136">
        <v>13404.613953488371</v>
      </c>
      <c r="Q9" s="109">
        <v>12597.506276150627</v>
      </c>
      <c r="R9" s="16">
        <f t="shared" si="21"/>
        <v>-6.0211184010092698E-2</v>
      </c>
      <c r="S9" s="130">
        <v>6334.9860287081319</v>
      </c>
      <c r="T9" s="109">
        <v>5449.8391304347824</v>
      </c>
      <c r="U9" s="15">
        <f t="shared" si="22"/>
        <v>-0.1397235754368118</v>
      </c>
      <c r="V9" s="130">
        <v>-4207.3622314049589</v>
      </c>
      <c r="W9" s="120" t="s">
        <v>1</v>
      </c>
      <c r="X9" s="16" t="s">
        <v>1</v>
      </c>
      <c r="Y9" s="136">
        <v>-131314.33333333334</v>
      </c>
      <c r="Z9" s="122" t="s">
        <v>1</v>
      </c>
      <c r="AA9" s="15" t="s">
        <v>1</v>
      </c>
      <c r="AB9" s="130">
        <v>85272.644761904856</v>
      </c>
      <c r="AC9" s="109">
        <v>72162.740740740745</v>
      </c>
      <c r="AD9" s="16">
        <f t="shared" si="1"/>
        <v>-0.1537410274745096</v>
      </c>
      <c r="AE9" s="130">
        <v>3514.8752556237218</v>
      </c>
      <c r="AF9" s="109">
        <v>3165.1729166666669</v>
      </c>
      <c r="AG9" s="16">
        <f t="shared" si="2"/>
        <v>-9.9492105273875378E-2</v>
      </c>
      <c r="AH9" s="130">
        <v>7229.5289316239532</v>
      </c>
      <c r="AI9" s="109">
        <v>5637.318181818182</v>
      </c>
      <c r="AJ9" s="16">
        <f t="shared" si="3"/>
        <v>-0.22023713645311002</v>
      </c>
      <c r="AK9" s="130">
        <v>2834.4255399060712</v>
      </c>
      <c r="AL9" s="109">
        <v>3993.4724770642201</v>
      </c>
      <c r="AM9" s="16">
        <f t="shared" si="4"/>
        <v>0.40891775805709052</v>
      </c>
      <c r="AN9" s="130">
        <v>1226.9734848484848</v>
      </c>
      <c r="AO9" s="109">
        <v>285.71923076923076</v>
      </c>
      <c r="AP9" s="16">
        <f t="shared" si="5"/>
        <v>-0.7671349590700296</v>
      </c>
      <c r="AQ9" s="130">
        <v>-2606.95503144655</v>
      </c>
      <c r="AR9" s="109">
        <v>-4835.607954545455</v>
      </c>
      <c r="AS9" s="16">
        <f t="shared" si="6"/>
        <v>0.85488736714505875</v>
      </c>
      <c r="AT9" s="140">
        <v>2310.9645390070923</v>
      </c>
      <c r="AU9" s="109">
        <v>40506.236220472441</v>
      </c>
      <c r="AV9" s="16">
        <f t="shared" si="7"/>
        <v>16.527848453215977</v>
      </c>
      <c r="AW9" s="140">
        <v>24365.241379310344</v>
      </c>
      <c r="AX9" s="109">
        <v>24470.362962962961</v>
      </c>
      <c r="AY9" s="16">
        <f t="shared" si="8"/>
        <v>4.3144076439103419E-3</v>
      </c>
      <c r="AZ9" s="129">
        <v>27206.956043956045</v>
      </c>
      <c r="BA9" s="109">
        <v>34079.021052631579</v>
      </c>
      <c r="BB9" s="16">
        <f t="shared" si="9"/>
        <v>0.25258485357836075</v>
      </c>
      <c r="BC9" s="143">
        <v>566.8984375</v>
      </c>
      <c r="BD9" s="109">
        <v>381.93548387096774</v>
      </c>
      <c r="BE9" s="16">
        <f t="shared" si="10"/>
        <v>-0.32627176473569353</v>
      </c>
      <c r="BF9" s="143">
        <v>159690.28571428571</v>
      </c>
      <c r="BG9" s="109">
        <v>208790.42857142858</v>
      </c>
      <c r="BH9" s="16">
        <f t="shared" si="11"/>
        <v>0.30747106899784593</v>
      </c>
      <c r="BI9" s="143">
        <v>2569.0740740740739</v>
      </c>
      <c r="BJ9" s="109">
        <v>-1200.0363636363636</v>
      </c>
      <c r="BK9" s="16">
        <f t="shared" si="12"/>
        <v>-1.4671085103176216</v>
      </c>
      <c r="BL9" s="146">
        <v>15407.165137614678</v>
      </c>
      <c r="BM9" s="109">
        <v>3628.3017241379312</v>
      </c>
      <c r="BN9" s="16">
        <f t="shared" si="13"/>
        <v>-0.7645055601254066</v>
      </c>
      <c r="BO9" s="143">
        <v>14835.555555555555</v>
      </c>
      <c r="BP9" s="109">
        <v>9795</v>
      </c>
      <c r="BQ9" s="16">
        <f t="shared" si="14"/>
        <v>-0.33976183343319349</v>
      </c>
      <c r="BR9" s="143">
        <v>61674.340909090912</v>
      </c>
      <c r="BS9" s="109">
        <v>70133.26506024097</v>
      </c>
      <c r="BT9" s="16">
        <f t="shared" si="15"/>
        <v>0.13715467447992133</v>
      </c>
      <c r="BU9" s="143">
        <v>25754.157894736843</v>
      </c>
      <c r="BV9" s="109">
        <v>25032.454545454544</v>
      </c>
      <c r="BW9" s="16">
        <f t="shared" si="16"/>
        <v>-2.8022789649425409E-2</v>
      </c>
      <c r="BX9" s="143">
        <v>-23460.404761904763</v>
      </c>
      <c r="BY9" s="109">
        <v>245.91358024691357</v>
      </c>
      <c r="BZ9" s="16">
        <f t="shared" si="17"/>
        <v>-1.0104820689473453</v>
      </c>
    </row>
    <row r="10" spans="2:80" ht="15" customHeight="1" x14ac:dyDescent="0.25">
      <c r="B10" s="14" t="s">
        <v>46</v>
      </c>
      <c r="C10" s="26" t="s">
        <v>26</v>
      </c>
      <c r="D10" s="131">
        <v>1.6620652235708627E-3</v>
      </c>
      <c r="E10" s="110">
        <v>5.7072371994540648E-3</v>
      </c>
      <c r="F10" s="15">
        <f t="shared" si="0"/>
        <v>2.433822643369167</v>
      </c>
      <c r="G10" s="133">
        <v>8.6930273885445757E-3</v>
      </c>
      <c r="H10" s="116">
        <v>0.11190343166629835</v>
      </c>
      <c r="I10" s="15">
        <f t="shared" si="18"/>
        <v>11.87278029444167</v>
      </c>
      <c r="J10" s="133">
        <v>1.2302252216624681E-2</v>
      </c>
      <c r="K10" s="116">
        <v>1.3206238425575388E-2</v>
      </c>
      <c r="L10" s="15">
        <f t="shared" si="19"/>
        <v>7.3481358781532891E-2</v>
      </c>
      <c r="M10" s="133">
        <v>3.2591687540511338E-2</v>
      </c>
      <c r="N10" s="116">
        <v>4.6625602106061384E-2</v>
      </c>
      <c r="O10" s="16">
        <f t="shared" si="20"/>
        <v>0.43059797220091611</v>
      </c>
      <c r="P10" s="137">
        <v>0.1876324238061805</v>
      </c>
      <c r="Q10" s="110">
        <v>0.19269679601361112</v>
      </c>
      <c r="R10" s="16">
        <f t="shared" si="21"/>
        <v>2.6990922489292038E-2</v>
      </c>
      <c r="S10" s="133">
        <v>8.2610546057809056E-2</v>
      </c>
      <c r="T10" s="110">
        <v>7.6202138659279384E-2</v>
      </c>
      <c r="U10" s="15">
        <f t="shared" si="22"/>
        <v>-7.7573720358236203E-2</v>
      </c>
      <c r="V10" s="133">
        <v>-0.1044500807515637</v>
      </c>
      <c r="W10" s="120" t="s">
        <v>1</v>
      </c>
      <c r="X10" s="16" t="s">
        <v>1</v>
      </c>
      <c r="Y10" s="137">
        <v>-29.853213094877237</v>
      </c>
      <c r="Z10" s="122" t="s">
        <v>1</v>
      </c>
      <c r="AA10" s="15" t="s">
        <v>1</v>
      </c>
      <c r="AB10" s="133">
        <v>0.17299952458466922</v>
      </c>
      <c r="AC10" s="110">
        <v>0.16788725083521666</v>
      </c>
      <c r="AD10" s="16">
        <f t="shared" si="1"/>
        <v>-2.9550796522278957E-2</v>
      </c>
      <c r="AE10" s="133">
        <v>5.8216150541287065E-2</v>
      </c>
      <c r="AF10" s="110">
        <v>5.215529991898725E-2</v>
      </c>
      <c r="AG10" s="16">
        <f t="shared" si="2"/>
        <v>-0.10410943640118291</v>
      </c>
      <c r="AH10" s="133">
        <v>4.7126822903357166E-2</v>
      </c>
      <c r="AI10" s="110">
        <v>3.509173520185932E-2</v>
      </c>
      <c r="AJ10" s="16">
        <f t="shared" si="3"/>
        <v>-0.25537659787035005</v>
      </c>
      <c r="AK10" s="133">
        <v>4.7554414664884082E-2</v>
      </c>
      <c r="AL10" s="110">
        <v>6.5388731104384465E-2</v>
      </c>
      <c r="AM10" s="16">
        <f t="shared" si="4"/>
        <v>0.37502967001442022</v>
      </c>
      <c r="AN10" s="133">
        <v>3.5165764509958466E-2</v>
      </c>
      <c r="AO10" s="110">
        <v>8.0269536734547901E-3</v>
      </c>
      <c r="AP10" s="16">
        <f t="shared" si="5"/>
        <v>-0.77173953743614288</v>
      </c>
      <c r="AQ10" s="133">
        <v>-7.0212141526362917E-2</v>
      </c>
      <c r="AR10" s="110">
        <v>-0.16844293005082181</v>
      </c>
      <c r="AS10" s="16">
        <f t="shared" si="6"/>
        <v>1.3990570062241396</v>
      </c>
      <c r="AT10" s="133">
        <v>2.5167701128393463E-2</v>
      </c>
      <c r="AU10" s="125">
        <v>0.33578918544739378</v>
      </c>
      <c r="AV10" s="16">
        <f t="shared" si="7"/>
        <v>12.342068222058083</v>
      </c>
      <c r="AW10" s="133">
        <v>0.40013554702648241</v>
      </c>
      <c r="AX10" s="116">
        <v>0.38577644671466327</v>
      </c>
      <c r="AY10" s="16">
        <f t="shared" si="8"/>
        <v>-3.5885590316895297E-2</v>
      </c>
      <c r="AZ10" s="133">
        <v>0.28011828215267093</v>
      </c>
      <c r="BA10" s="116">
        <v>0.33954472473443992</v>
      </c>
      <c r="BB10" s="16">
        <f t="shared" si="9"/>
        <v>0.21214767606414281</v>
      </c>
      <c r="BC10" s="144">
        <v>1.0771436625497115E-2</v>
      </c>
      <c r="BD10" s="116">
        <v>7.0179213349698608E-3</v>
      </c>
      <c r="BE10" s="16">
        <f t="shared" si="10"/>
        <v>-0.34846932874694647</v>
      </c>
      <c r="BF10" s="144">
        <v>0.1194276568287149</v>
      </c>
      <c r="BG10" s="116">
        <v>0.14269833082359829</v>
      </c>
      <c r="BH10" s="16">
        <f t="shared" si="11"/>
        <v>0.19485163330516123</v>
      </c>
      <c r="BI10" s="144">
        <v>3.9808909772329794E-2</v>
      </c>
      <c r="BJ10" s="116">
        <v>-1.314857947599817E-2</v>
      </c>
      <c r="BK10" s="16">
        <f t="shared" si="12"/>
        <v>-1.330292378042903</v>
      </c>
      <c r="BL10" s="144">
        <v>0.20863555227799704</v>
      </c>
      <c r="BM10" s="116">
        <v>4.8454153370209405E-2</v>
      </c>
      <c r="BN10" s="16">
        <f t="shared" si="13"/>
        <v>-0.76775696739524757</v>
      </c>
      <c r="BO10" s="144">
        <v>8.5815973198576381E-2</v>
      </c>
      <c r="BP10" s="116">
        <v>5.8856903767278278E-2</v>
      </c>
      <c r="BQ10" s="16">
        <f t="shared" si="14"/>
        <v>-0.31414978385102477</v>
      </c>
      <c r="BR10" s="144">
        <v>0.38241277035837434</v>
      </c>
      <c r="BS10" s="116">
        <v>0.37476041755122225</v>
      </c>
      <c r="BT10" s="16">
        <f t="shared" si="15"/>
        <v>-2.0010714600301578E-2</v>
      </c>
      <c r="BU10" s="144">
        <v>0.19887477606068391</v>
      </c>
      <c r="BV10" s="116">
        <v>0.19451243062480983</v>
      </c>
      <c r="BW10" s="16">
        <f t="shared" si="16"/>
        <v>-2.193513688504653E-2</v>
      </c>
      <c r="BX10" s="144">
        <v>-0.53266426193793748</v>
      </c>
      <c r="BY10" s="116">
        <v>3.4919002079818466E-3</v>
      </c>
      <c r="BZ10" s="16">
        <f t="shared" si="17"/>
        <v>-1.0065555368690919</v>
      </c>
    </row>
    <row r="11" spans="2:80" ht="15" customHeight="1" x14ac:dyDescent="0.25">
      <c r="B11" s="14" t="s">
        <v>47</v>
      </c>
      <c r="C11" s="26" t="s">
        <v>97</v>
      </c>
      <c r="D11" s="131">
        <v>8.8971254718636173E-4</v>
      </c>
      <c r="E11" s="110">
        <v>3.1120099567086513E-3</v>
      </c>
      <c r="F11" s="15">
        <f t="shared" si="0"/>
        <v>2.4977701129989804</v>
      </c>
      <c r="G11" s="131">
        <v>3.9191020232060827E-3</v>
      </c>
      <c r="H11" s="116">
        <v>5.315671821845374E-2</v>
      </c>
      <c r="I11" s="15">
        <f t="shared" si="18"/>
        <v>12.563494367765413</v>
      </c>
      <c r="J11" s="131">
        <v>1.0897109506911848E-2</v>
      </c>
      <c r="K11" s="116">
        <v>1.1279145637114824E-2</v>
      </c>
      <c r="L11" s="15">
        <f t="shared" si="19"/>
        <v>3.5058483165710759E-2</v>
      </c>
      <c r="M11" s="131">
        <v>1.8718573902632523E-2</v>
      </c>
      <c r="N11" s="116">
        <v>2.9626960542389662E-2</v>
      </c>
      <c r="O11" s="16">
        <f t="shared" si="20"/>
        <v>0.58275735622268832</v>
      </c>
      <c r="P11" s="138">
        <v>7.3251302660608059E-2</v>
      </c>
      <c r="Q11" s="110">
        <v>7.4457651611557901E-2</v>
      </c>
      <c r="R11" s="16">
        <f t="shared" si="21"/>
        <v>1.6468634783727527E-2</v>
      </c>
      <c r="S11" s="131">
        <v>5.4750412687394862E-2</v>
      </c>
      <c r="T11" s="110">
        <v>4.6772218653721852E-2</v>
      </c>
      <c r="U11" s="15">
        <f t="shared" si="22"/>
        <v>-0.14571934058699473</v>
      </c>
      <c r="V11" s="131">
        <v>-5.5526006896135807E-2</v>
      </c>
      <c r="W11" s="120" t="s">
        <v>1</v>
      </c>
      <c r="X11" s="16" t="s">
        <v>1</v>
      </c>
      <c r="Y11" s="138">
        <v>-0.66716852676681293</v>
      </c>
      <c r="Z11" s="122" t="s">
        <v>1</v>
      </c>
      <c r="AA11" s="15" t="s">
        <v>1</v>
      </c>
      <c r="AB11" s="131">
        <v>7.9469691449954527E-2</v>
      </c>
      <c r="AC11" s="110">
        <v>7.7380871059338011E-2</v>
      </c>
      <c r="AD11" s="16">
        <f t="shared" si="1"/>
        <v>-2.6284491011669981E-2</v>
      </c>
      <c r="AE11" s="131">
        <v>3.5449767478553836E-2</v>
      </c>
      <c r="AF11" s="110">
        <v>2.6245341844522464E-2</v>
      </c>
      <c r="AG11" s="16">
        <f t="shared" si="2"/>
        <v>-0.25964699598099772</v>
      </c>
      <c r="AH11" s="131">
        <v>6.5073581002665387E-2</v>
      </c>
      <c r="AI11" s="110">
        <v>4.9832543154925898E-2</v>
      </c>
      <c r="AJ11" s="16">
        <f t="shared" si="3"/>
        <v>-0.23421237333035694</v>
      </c>
      <c r="AK11" s="131">
        <v>1.6113507615270858E-2</v>
      </c>
      <c r="AL11" s="110">
        <v>2.1056822075408054E-2</v>
      </c>
      <c r="AM11" s="16">
        <f t="shared" si="4"/>
        <v>0.30678078157560124</v>
      </c>
      <c r="AN11" s="131">
        <v>1.3609377534655761E-2</v>
      </c>
      <c r="AO11" s="110">
        <v>3.2395603579019293E-3</v>
      </c>
      <c r="AP11" s="16">
        <f t="shared" si="5"/>
        <v>-0.76196116614058851</v>
      </c>
      <c r="AQ11" s="131">
        <v>-3.8395287343167488E-2</v>
      </c>
      <c r="AR11" s="110">
        <v>-6.1543564640820697E-2</v>
      </c>
      <c r="AS11" s="16">
        <f t="shared" si="6"/>
        <v>0.60289371168809569</v>
      </c>
      <c r="AT11" s="133">
        <v>1.7640731972951015E-2</v>
      </c>
      <c r="AU11" s="125">
        <v>0.21764283428162373</v>
      </c>
      <c r="AV11" s="16">
        <f t="shared" si="7"/>
        <v>11.337517208205478</v>
      </c>
      <c r="AW11" s="133">
        <v>0.24011058396737722</v>
      </c>
      <c r="AX11" s="116">
        <v>0.21065530366894247</v>
      </c>
      <c r="AY11" s="16">
        <f t="shared" si="8"/>
        <v>-0.12267381059069311</v>
      </c>
      <c r="AZ11" s="133">
        <v>0.1607817403004925</v>
      </c>
      <c r="BA11" s="116">
        <v>0.20550011701579818</v>
      </c>
      <c r="BB11" s="16">
        <f t="shared" si="9"/>
        <v>0.27813094093725704</v>
      </c>
      <c r="BC11" s="144">
        <v>5.7908038877224231E-3</v>
      </c>
      <c r="BD11" s="116">
        <v>4.0100124999608395E-3</v>
      </c>
      <c r="BE11" s="16">
        <f t="shared" si="10"/>
        <v>-0.30752058302944624</v>
      </c>
      <c r="BF11" s="144">
        <v>9.6644446630846939E-2</v>
      </c>
      <c r="BG11" s="116">
        <v>0.10986618127683495</v>
      </c>
      <c r="BH11" s="16">
        <f t="shared" si="11"/>
        <v>0.1368080123267828</v>
      </c>
      <c r="BI11" s="144">
        <v>1.7993696369635895E-2</v>
      </c>
      <c r="BJ11" s="116">
        <v>-8.6439579746117618E-3</v>
      </c>
      <c r="BK11" s="16">
        <f t="shared" si="12"/>
        <v>-1.4803881202084923</v>
      </c>
      <c r="BL11" s="144">
        <v>0.16763929971219299</v>
      </c>
      <c r="BM11" s="116">
        <v>5.0722802007494121E-2</v>
      </c>
      <c r="BN11" s="16">
        <f t="shared" si="13"/>
        <v>-0.69742893167308495</v>
      </c>
      <c r="BO11" s="144">
        <v>0.18163947584114709</v>
      </c>
      <c r="BP11" s="116">
        <v>9.8860846605395125E-2</v>
      </c>
      <c r="BQ11" s="16">
        <f t="shared" si="14"/>
        <v>-0.45573039039237301</v>
      </c>
      <c r="BR11" s="144">
        <v>0.38669444535287334</v>
      </c>
      <c r="BS11" s="116">
        <v>0.44210256337812948</v>
      </c>
      <c r="BT11" s="16">
        <f t="shared" si="15"/>
        <v>0.14328656305030224</v>
      </c>
      <c r="BU11" s="144">
        <v>0.2841368642103127</v>
      </c>
      <c r="BV11" s="116">
        <v>0.19572253881254845</v>
      </c>
      <c r="BW11" s="16">
        <f t="shared" si="16"/>
        <v>-0.3111680902212029</v>
      </c>
      <c r="BX11" s="144">
        <v>-0.17091339484515902</v>
      </c>
      <c r="BY11" s="116">
        <v>1.93750738638823E-3</v>
      </c>
      <c r="BZ11" s="16">
        <f t="shared" si="17"/>
        <v>-1.0113361939135521</v>
      </c>
    </row>
    <row r="12" spans="2:80" ht="15" customHeight="1" thickBot="1" x14ac:dyDescent="0.3">
      <c r="B12" s="17" t="s">
        <v>48</v>
      </c>
      <c r="C12" s="27" t="s">
        <v>27</v>
      </c>
      <c r="D12" s="132">
        <v>0.55111638008811004</v>
      </c>
      <c r="E12" s="111">
        <v>0.48989907249445264</v>
      </c>
      <c r="F12" s="18">
        <f t="shared" si="0"/>
        <v>-0.11107873002045457</v>
      </c>
      <c r="G12" s="132">
        <v>0.45088669055778069</v>
      </c>
      <c r="H12" s="117">
        <v>0.41699177256530356</v>
      </c>
      <c r="I12" s="18">
        <f t="shared" si="18"/>
        <v>-7.51739155363991E-2</v>
      </c>
      <c r="J12" s="132">
        <v>0.414057872933566</v>
      </c>
      <c r="K12" s="117">
        <v>0.36247960697580001</v>
      </c>
      <c r="L12" s="18">
        <f t="shared" si="19"/>
        <v>-0.12456777018231344</v>
      </c>
      <c r="M12" s="132">
        <v>0.5446192082625394</v>
      </c>
      <c r="N12" s="117">
        <v>0.58057448363312791</v>
      </c>
      <c r="O12" s="19">
        <f t="shared" si="20"/>
        <v>6.6019109912215754E-2</v>
      </c>
      <c r="P12" s="139">
        <v>0.44077533561077592</v>
      </c>
      <c r="Q12" s="111">
        <v>0.40832949774613664</v>
      </c>
      <c r="R12" s="19">
        <f t="shared" si="21"/>
        <v>-7.3610829017189808E-2</v>
      </c>
      <c r="S12" s="132">
        <v>0.41370317724710631</v>
      </c>
      <c r="T12" s="111">
        <v>0.41482435785183386</v>
      </c>
      <c r="U12" s="18">
        <f t="shared" si="22"/>
        <v>2.7101087600733126E-3</v>
      </c>
      <c r="V12" s="132">
        <v>0.46185649729606265</v>
      </c>
      <c r="W12" s="118">
        <v>0.36475062723939466</v>
      </c>
      <c r="X12" s="19">
        <f t="shared" ref="X12" si="23">(W12-V12)/V12</f>
        <v>-0.21025117244246641</v>
      </c>
      <c r="Y12" s="139">
        <v>2.9854852151675278E-2</v>
      </c>
      <c r="Z12" s="111">
        <v>5.3788752459127606E-2</v>
      </c>
      <c r="AA12" s="19">
        <f t="shared" ref="AA12" si="24">(Z12-Y12)/Y12</f>
        <v>0.80167539218945016</v>
      </c>
      <c r="AB12" s="132">
        <v>7.4418954046262753E-2</v>
      </c>
      <c r="AC12" s="111">
        <v>0.10281620411582636</v>
      </c>
      <c r="AD12" s="19">
        <f t="shared" si="1"/>
        <v>0.38158625626356391</v>
      </c>
      <c r="AE12" s="132">
        <v>0.45831270025897597</v>
      </c>
      <c r="AF12" s="111">
        <v>0.46167056111666915</v>
      </c>
      <c r="AG12" s="19">
        <f t="shared" si="2"/>
        <v>7.3265716961275094E-3</v>
      </c>
      <c r="AH12" s="132">
        <v>0.38210713383283701</v>
      </c>
      <c r="AI12" s="111">
        <v>0.38014632502698792</v>
      </c>
      <c r="AJ12" s="19">
        <f t="shared" si="3"/>
        <v>-5.1315681708965387E-3</v>
      </c>
      <c r="AK12" s="132">
        <v>0.27717791327633418</v>
      </c>
      <c r="AL12" s="111">
        <v>0.26319354827726743</v>
      </c>
      <c r="AM12" s="19">
        <f t="shared" si="4"/>
        <v>-5.0452667147129246E-2</v>
      </c>
      <c r="AN12" s="132">
        <v>0.38598851510638876</v>
      </c>
      <c r="AO12" s="111">
        <v>0.47515173402082556</v>
      </c>
      <c r="AP12" s="19">
        <f t="shared" si="5"/>
        <v>0.23099966818924916</v>
      </c>
      <c r="AQ12" s="132">
        <v>0.31385292176497487</v>
      </c>
      <c r="AR12" s="111">
        <v>0.2984215980122038</v>
      </c>
      <c r="AS12" s="19">
        <f t="shared" si="6"/>
        <v>-4.9167373258760458E-2</v>
      </c>
      <c r="AT12" s="141">
        <v>0.334805216902332</v>
      </c>
      <c r="AU12" s="126">
        <v>0.35908166773913414</v>
      </c>
      <c r="AV12" s="19">
        <f t="shared" si="7"/>
        <v>7.2509177310352238E-2</v>
      </c>
      <c r="AW12" s="141">
        <v>0.37094857821293004</v>
      </c>
      <c r="AX12" s="117">
        <v>0.42938485364519968</v>
      </c>
      <c r="AY12" s="19">
        <f t="shared" si="8"/>
        <v>0.15753201080804885</v>
      </c>
      <c r="AZ12" s="141">
        <v>0.34378765165838432</v>
      </c>
      <c r="BA12" s="117">
        <v>0.29310242456750679</v>
      </c>
      <c r="BB12" s="19">
        <f t="shared" si="9"/>
        <v>-0.14743178484270442</v>
      </c>
      <c r="BC12" s="145">
        <v>0.32847803915715945</v>
      </c>
      <c r="BD12" s="117">
        <v>0.32617728910869404</v>
      </c>
      <c r="BE12" s="19">
        <f t="shared" si="10"/>
        <v>-7.004273571435406E-3</v>
      </c>
      <c r="BF12" s="145">
        <v>0.17860372500973692</v>
      </c>
      <c r="BG12" s="117">
        <v>0.21425376942722779</v>
      </c>
      <c r="BH12" s="19">
        <f t="shared" si="11"/>
        <v>0.19960414832079978</v>
      </c>
      <c r="BI12" s="145">
        <v>0.33408603056544939</v>
      </c>
      <c r="BJ12" s="117">
        <v>0.28412904885059126</v>
      </c>
      <c r="BK12" s="19">
        <f t="shared" si="12"/>
        <v>-0.14953328527476778</v>
      </c>
      <c r="BL12" s="145">
        <v>0.31998252907443098</v>
      </c>
      <c r="BM12" s="117">
        <v>0.18969538778381512</v>
      </c>
      <c r="BN12" s="19">
        <f t="shared" si="13"/>
        <v>-0.40716954662330901</v>
      </c>
      <c r="BO12" s="145">
        <v>0.20667844828944201</v>
      </c>
      <c r="BP12" s="117">
        <v>0.18416022848327371</v>
      </c>
      <c r="BQ12" s="19">
        <f t="shared" si="14"/>
        <v>-0.10895291692258476</v>
      </c>
      <c r="BR12" s="145">
        <v>0.34871040383491808</v>
      </c>
      <c r="BS12" s="117">
        <v>0.27234472250776126</v>
      </c>
      <c r="BT12" s="19">
        <f t="shared" si="15"/>
        <v>-0.21899455963266545</v>
      </c>
      <c r="BU12" s="145">
        <v>8.6873660870235167E-2</v>
      </c>
      <c r="BV12" s="117">
        <v>0.14507145608841915</v>
      </c>
      <c r="BW12" s="19">
        <f t="shared" si="16"/>
        <v>0.66991300510652052</v>
      </c>
      <c r="BX12" s="145">
        <v>0.32293001339408683</v>
      </c>
      <c r="BY12" s="117">
        <v>0.44660872479861402</v>
      </c>
      <c r="BZ12" s="19">
        <f t="shared" si="17"/>
        <v>0.38298921213494075</v>
      </c>
    </row>
    <row r="14" spans="2:80" x14ac:dyDescent="0.25">
      <c r="C14" s="87"/>
      <c r="D14" s="80"/>
      <c r="E14" s="88"/>
      <c r="F14" s="80"/>
      <c r="G14" s="80"/>
      <c r="H14" s="88"/>
      <c r="I14" s="80"/>
      <c r="J14" s="80"/>
      <c r="K14" s="88"/>
      <c r="L14" s="80"/>
      <c r="M14" s="80"/>
      <c r="N14" s="88"/>
      <c r="O14" s="80"/>
      <c r="P14" s="80"/>
      <c r="Q14" s="88"/>
      <c r="R14" s="80"/>
      <c r="S14" s="80"/>
      <c r="T14" s="88"/>
      <c r="U14" s="80"/>
      <c r="V14" s="80"/>
      <c r="W14" s="88"/>
      <c r="X14" s="80"/>
      <c r="Y14" s="80"/>
      <c r="Z14" s="88"/>
      <c r="AA14" s="80"/>
      <c r="AB14" s="80"/>
      <c r="AC14" s="88"/>
      <c r="AD14" s="80"/>
      <c r="AE14" s="80"/>
      <c r="AF14" s="88"/>
      <c r="AG14" s="80"/>
      <c r="AH14" s="80"/>
      <c r="AI14" s="88"/>
      <c r="AJ14" s="80"/>
      <c r="AK14" s="80"/>
      <c r="AL14" s="88"/>
      <c r="AM14" s="80"/>
      <c r="AN14" s="80"/>
      <c r="AO14" s="88"/>
      <c r="AP14" s="80"/>
      <c r="AQ14" s="80"/>
      <c r="AR14" s="88"/>
      <c r="AS14" s="124"/>
      <c r="AU14" s="88"/>
      <c r="AV14" s="81"/>
      <c r="AW14" s="81"/>
      <c r="AX14" s="88"/>
      <c r="AY14" s="81"/>
      <c r="AZ14" s="81"/>
      <c r="BA14" s="88"/>
      <c r="BB14" s="81"/>
      <c r="BC14" s="81"/>
      <c r="BD14" s="88"/>
      <c r="BE14" s="81"/>
      <c r="BF14" s="81"/>
      <c r="BG14" s="88"/>
      <c r="BH14" s="81"/>
      <c r="BI14" s="81"/>
      <c r="BJ14" s="88"/>
      <c r="BK14" s="81"/>
      <c r="BL14" s="81"/>
      <c r="BM14" s="88"/>
      <c r="BN14" s="81"/>
      <c r="BO14" s="81"/>
      <c r="BP14" s="88"/>
      <c r="BQ14" s="81"/>
      <c r="BR14" s="81"/>
      <c r="BS14" s="88"/>
      <c r="BT14" s="81"/>
      <c r="BU14" s="81"/>
      <c r="BV14" s="88"/>
      <c r="BW14" s="81"/>
      <c r="BX14" s="81"/>
      <c r="BY14" s="88"/>
      <c r="BZ14" s="81"/>
      <c r="CB14" s="127"/>
    </row>
    <row r="15" spans="2:80" x14ac:dyDescent="0.25">
      <c r="C15" s="87"/>
      <c r="D15" s="80"/>
      <c r="E15" s="88"/>
      <c r="F15" s="80"/>
      <c r="G15" s="80"/>
      <c r="H15" s="88"/>
      <c r="I15" s="80"/>
      <c r="J15" s="80"/>
      <c r="K15" s="88"/>
      <c r="L15" s="80"/>
      <c r="M15" s="80"/>
      <c r="N15" s="88"/>
      <c r="O15" s="80"/>
      <c r="P15" s="80"/>
      <c r="Q15" s="88"/>
      <c r="R15" s="80"/>
      <c r="S15" s="80"/>
      <c r="T15" s="88"/>
      <c r="U15" s="80"/>
      <c r="V15" s="80"/>
      <c r="W15" s="88"/>
      <c r="X15" s="80"/>
      <c r="Y15" s="80"/>
      <c r="Z15" s="88"/>
      <c r="AA15" s="80"/>
      <c r="AB15" s="80"/>
      <c r="AC15" s="88"/>
      <c r="AD15" s="80"/>
      <c r="AE15" s="80"/>
      <c r="AF15" s="88"/>
      <c r="AG15" s="80"/>
      <c r="AH15" s="80"/>
      <c r="AI15" s="88"/>
      <c r="AJ15" s="80"/>
      <c r="AK15" s="80"/>
      <c r="AL15" s="88"/>
      <c r="AM15" s="80"/>
      <c r="AN15" s="80"/>
      <c r="AO15" s="88"/>
      <c r="AP15" s="80"/>
      <c r="AQ15" s="80"/>
      <c r="AR15" s="88"/>
      <c r="AS15" s="124"/>
      <c r="AU15" s="88"/>
      <c r="AV15" s="81"/>
      <c r="AW15" s="81"/>
      <c r="AX15" s="88"/>
      <c r="AY15" s="81"/>
      <c r="AZ15" s="81"/>
      <c r="BA15" s="88"/>
      <c r="BB15" s="81"/>
      <c r="BC15" s="81"/>
      <c r="BD15" s="88"/>
      <c r="BE15" s="81"/>
      <c r="BF15" s="81"/>
      <c r="BG15" s="88"/>
      <c r="BH15" s="81"/>
      <c r="BI15" s="81"/>
      <c r="BJ15" s="88"/>
      <c r="BK15" s="81"/>
      <c r="BL15" s="81"/>
      <c r="BM15" s="88"/>
      <c r="BN15" s="81"/>
      <c r="BO15" s="81"/>
      <c r="BP15" s="88"/>
      <c r="BQ15" s="81"/>
      <c r="BR15" s="81"/>
      <c r="BS15" s="88"/>
      <c r="BT15" s="81"/>
      <c r="BU15" s="81"/>
      <c r="BV15" s="88"/>
      <c r="BW15" s="81"/>
      <c r="BX15" s="81"/>
      <c r="BY15" s="88"/>
      <c r="BZ15" s="81"/>
      <c r="CB15" s="127"/>
    </row>
    <row r="16" spans="2:80" x14ac:dyDescent="0.25">
      <c r="C16" s="87"/>
      <c r="D16" s="80"/>
      <c r="E16" s="88"/>
      <c r="F16" s="80"/>
      <c r="G16" s="80"/>
      <c r="H16" s="88"/>
      <c r="I16" s="80"/>
      <c r="J16" s="80"/>
      <c r="K16" s="88"/>
      <c r="L16" s="80"/>
      <c r="M16" s="80"/>
      <c r="N16" s="88"/>
      <c r="O16" s="80"/>
      <c r="P16" s="80"/>
      <c r="Q16" s="88"/>
      <c r="R16" s="80"/>
      <c r="S16" s="80"/>
      <c r="T16" s="88"/>
      <c r="U16" s="80"/>
      <c r="V16" s="80"/>
      <c r="W16" s="88"/>
      <c r="X16" s="80"/>
      <c r="Y16" s="80"/>
      <c r="Z16" s="88"/>
      <c r="AA16" s="80"/>
      <c r="AB16" s="80"/>
      <c r="AC16" s="88"/>
      <c r="AD16" s="80"/>
      <c r="AE16" s="80"/>
      <c r="AF16" s="88"/>
      <c r="AG16" s="80"/>
      <c r="AH16" s="80"/>
      <c r="AI16" s="88"/>
      <c r="AJ16" s="80"/>
      <c r="AK16" s="80"/>
      <c r="AL16" s="88"/>
      <c r="AM16" s="80"/>
      <c r="AN16" s="80"/>
      <c r="AO16" s="88"/>
      <c r="AP16" s="80"/>
      <c r="AQ16" s="80"/>
      <c r="AR16" s="88"/>
      <c r="AS16" s="124"/>
      <c r="AU16" s="88"/>
      <c r="AV16" s="81"/>
      <c r="AW16" s="81"/>
      <c r="AX16" s="88"/>
      <c r="AY16" s="81"/>
      <c r="AZ16" s="81"/>
      <c r="BA16" s="88"/>
      <c r="BB16" s="81"/>
      <c r="BC16" s="81"/>
      <c r="BD16" s="88"/>
      <c r="BE16" s="81"/>
      <c r="BF16" s="81"/>
      <c r="BG16" s="88"/>
      <c r="BH16" s="81"/>
      <c r="BI16" s="81"/>
      <c r="BJ16" s="88"/>
      <c r="BK16" s="81"/>
      <c r="BL16" s="81"/>
      <c r="BM16" s="88"/>
      <c r="BN16" s="81"/>
      <c r="BO16" s="81"/>
      <c r="BP16" s="88"/>
      <c r="BQ16" s="81"/>
      <c r="BR16" s="81"/>
      <c r="BS16" s="88"/>
      <c r="BT16" s="81"/>
      <c r="BU16" s="81"/>
      <c r="BV16" s="88"/>
      <c r="BW16" s="81"/>
      <c r="BX16" s="81"/>
      <c r="BY16" s="88"/>
      <c r="BZ16" s="81"/>
      <c r="CB16" s="127"/>
    </row>
    <row r="17" spans="3:80" x14ac:dyDescent="0.25">
      <c r="C17" s="87"/>
      <c r="D17" s="80"/>
      <c r="E17" s="88"/>
      <c r="F17" s="82"/>
      <c r="G17" s="80"/>
      <c r="H17" s="88"/>
      <c r="I17" s="82"/>
      <c r="J17" s="80"/>
      <c r="K17" s="88"/>
      <c r="L17" s="82"/>
      <c r="M17" s="80"/>
      <c r="N17" s="88"/>
      <c r="O17" s="82"/>
      <c r="P17" s="80"/>
      <c r="Q17" s="88"/>
      <c r="R17" s="82"/>
      <c r="S17" s="80"/>
      <c r="T17" s="88"/>
      <c r="U17" s="82"/>
      <c r="V17" s="80"/>
      <c r="W17" s="88"/>
      <c r="X17" s="82"/>
      <c r="Y17" s="80"/>
      <c r="Z17" s="88"/>
      <c r="AA17" s="82"/>
      <c r="AB17" s="80"/>
      <c r="AC17" s="88"/>
      <c r="AD17" s="82"/>
      <c r="AE17" s="80"/>
      <c r="AF17" s="88"/>
      <c r="AG17" s="82"/>
      <c r="AH17" s="80"/>
      <c r="AI17" s="88"/>
      <c r="AJ17" s="82"/>
      <c r="AK17" s="80"/>
      <c r="AL17" s="88"/>
      <c r="AM17" s="82"/>
      <c r="AN17" s="80"/>
      <c r="AO17" s="88"/>
      <c r="AP17" s="82"/>
      <c r="AQ17" s="80"/>
      <c r="AR17" s="88"/>
      <c r="AS17" s="124"/>
      <c r="AU17" s="88"/>
      <c r="AV17" s="83"/>
      <c r="AW17" s="81"/>
      <c r="AX17" s="88"/>
      <c r="AY17" s="83"/>
      <c r="AZ17" s="81"/>
      <c r="BA17" s="88"/>
      <c r="BB17" s="83"/>
      <c r="BC17" s="81"/>
      <c r="BD17" s="88"/>
      <c r="BE17" s="83"/>
      <c r="BF17" s="81"/>
      <c r="BG17" s="88"/>
      <c r="BH17" s="83"/>
      <c r="BI17" s="81"/>
      <c r="BJ17" s="88"/>
      <c r="BK17" s="83"/>
      <c r="BL17" s="81"/>
      <c r="BM17" s="88"/>
      <c r="BN17" s="83"/>
      <c r="BO17" s="81"/>
      <c r="BP17" s="88"/>
      <c r="BQ17" s="83"/>
      <c r="BR17" s="81"/>
      <c r="BS17" s="88"/>
      <c r="BT17" s="83"/>
      <c r="BU17" s="81"/>
      <c r="BV17" s="88"/>
      <c r="BW17" s="83"/>
      <c r="BX17" s="81"/>
      <c r="BY17" s="88"/>
      <c r="BZ17" s="83"/>
      <c r="CB17" s="127"/>
    </row>
    <row r="18" spans="3:80" x14ac:dyDescent="0.25">
      <c r="C18" s="87"/>
      <c r="D18" s="80"/>
      <c r="E18" s="88"/>
      <c r="F18" s="82"/>
      <c r="G18" s="80"/>
      <c r="H18" s="88"/>
      <c r="I18" s="82"/>
      <c r="J18" s="80"/>
      <c r="K18" s="88"/>
      <c r="L18" s="82"/>
      <c r="M18" s="80"/>
      <c r="N18" s="88"/>
      <c r="O18" s="82"/>
      <c r="P18" s="80"/>
      <c r="Q18" s="88"/>
      <c r="R18" s="82"/>
      <c r="S18" s="80"/>
      <c r="T18" s="88"/>
      <c r="U18" s="82"/>
      <c r="V18" s="80"/>
      <c r="W18" s="88"/>
      <c r="X18" s="82"/>
      <c r="Y18" s="80"/>
      <c r="Z18" s="88"/>
      <c r="AA18" s="82"/>
      <c r="AB18" s="80"/>
      <c r="AC18" s="88"/>
      <c r="AD18" s="82"/>
      <c r="AE18" s="80"/>
      <c r="AF18" s="88"/>
      <c r="AG18" s="82"/>
      <c r="AH18" s="80"/>
      <c r="AI18" s="88"/>
      <c r="AJ18" s="82"/>
      <c r="AK18" s="80"/>
      <c r="AL18" s="88"/>
      <c r="AM18" s="82"/>
      <c r="AN18" s="80"/>
      <c r="AO18" s="88"/>
      <c r="AP18" s="82"/>
      <c r="AQ18" s="80"/>
      <c r="AR18" s="88"/>
      <c r="AS18" s="124"/>
      <c r="AU18" s="88"/>
      <c r="AV18" s="83"/>
      <c r="AW18" s="84"/>
      <c r="AX18" s="88"/>
      <c r="AY18" s="83"/>
      <c r="AZ18" s="84"/>
      <c r="BA18" s="88"/>
      <c r="BB18" s="83"/>
      <c r="BC18" s="84"/>
      <c r="BD18" s="88"/>
      <c r="BE18" s="83"/>
      <c r="BF18" s="84"/>
      <c r="BG18" s="88"/>
      <c r="BH18" s="83"/>
      <c r="BI18" s="84"/>
      <c r="BJ18" s="88"/>
      <c r="BK18" s="83"/>
      <c r="BL18" s="84"/>
      <c r="BM18" s="88"/>
      <c r="BN18" s="83"/>
      <c r="BO18" s="84"/>
      <c r="BP18" s="88"/>
      <c r="BQ18" s="83"/>
      <c r="BR18" s="84"/>
      <c r="BS18" s="88"/>
      <c r="BT18" s="83"/>
      <c r="BU18" s="84"/>
      <c r="BV18" s="88"/>
      <c r="BW18" s="83"/>
      <c r="BX18" s="84"/>
      <c r="BY18" s="88"/>
      <c r="BZ18" s="83"/>
      <c r="CB18" s="127"/>
    </row>
    <row r="19" spans="3:80" x14ac:dyDescent="0.25">
      <c r="C19" s="87"/>
      <c r="D19" s="80"/>
      <c r="E19" s="88"/>
      <c r="F19" s="82"/>
      <c r="G19" s="80"/>
      <c r="H19" s="88"/>
      <c r="I19" s="82"/>
      <c r="J19" s="80"/>
      <c r="K19" s="88"/>
      <c r="L19" s="82"/>
      <c r="M19" s="80"/>
      <c r="N19" s="88"/>
      <c r="O19" s="82"/>
      <c r="P19" s="80"/>
      <c r="Q19" s="88"/>
      <c r="R19" s="82"/>
      <c r="S19" s="80"/>
      <c r="T19" s="88"/>
      <c r="U19" s="82"/>
      <c r="V19" s="80"/>
      <c r="W19" s="88"/>
      <c r="X19" s="82"/>
      <c r="Y19" s="80"/>
      <c r="Z19" s="88"/>
      <c r="AA19" s="82"/>
      <c r="AB19" s="80"/>
      <c r="AC19" s="88"/>
      <c r="AD19" s="82"/>
      <c r="AE19" s="80"/>
      <c r="AF19" s="88"/>
      <c r="AG19" s="82"/>
      <c r="AH19" s="80"/>
      <c r="AI19" s="88"/>
      <c r="AJ19" s="82"/>
      <c r="AK19" s="80"/>
      <c r="AL19" s="88"/>
      <c r="AM19" s="82"/>
      <c r="AN19" s="80"/>
      <c r="AO19" s="88"/>
      <c r="AP19" s="82"/>
      <c r="AQ19" s="80"/>
      <c r="AR19" s="88"/>
      <c r="AS19" s="124"/>
      <c r="AU19" s="88"/>
      <c r="AV19" s="83"/>
      <c r="AW19" s="84"/>
      <c r="AX19" s="88"/>
      <c r="AY19" s="83"/>
      <c r="AZ19" s="84"/>
      <c r="BA19" s="88"/>
      <c r="BB19" s="83"/>
      <c r="BC19" s="84"/>
      <c r="BD19" s="88"/>
      <c r="BE19" s="83"/>
      <c r="BF19" s="84"/>
      <c r="BG19" s="88"/>
      <c r="BH19" s="83"/>
      <c r="BI19" s="84"/>
      <c r="BJ19" s="88"/>
      <c r="BK19" s="83"/>
      <c r="BL19" s="84"/>
      <c r="BM19" s="88"/>
      <c r="BN19" s="83"/>
      <c r="BO19" s="84"/>
      <c r="BP19" s="88"/>
      <c r="BQ19" s="83"/>
      <c r="BR19" s="84"/>
      <c r="BS19" s="88"/>
      <c r="BT19" s="83"/>
      <c r="BU19" s="84"/>
      <c r="BV19" s="88"/>
      <c r="BW19" s="83"/>
      <c r="BX19" s="84"/>
      <c r="BY19" s="88"/>
      <c r="BZ19" s="83"/>
      <c r="CB19" s="127"/>
    </row>
    <row r="20" spans="3:80" x14ac:dyDescent="0.25">
      <c r="C20" s="87"/>
    </row>
    <row r="21" spans="3:80" x14ac:dyDescent="0.25">
      <c r="C21" s="87"/>
      <c r="E21" s="106"/>
      <c r="H21" s="112"/>
      <c r="K21" s="112"/>
      <c r="N21" s="112"/>
      <c r="AC21" s="123"/>
    </row>
    <row r="22" spans="3:80" x14ac:dyDescent="0.25">
      <c r="C22" s="87"/>
      <c r="E22" s="106"/>
      <c r="H22" s="112"/>
      <c r="K22" s="112"/>
      <c r="N22" s="112"/>
    </row>
    <row r="23" spans="3:80" x14ac:dyDescent="0.25">
      <c r="E23" s="106"/>
      <c r="H23" s="112"/>
      <c r="K23" s="112"/>
      <c r="N23" s="112"/>
      <c r="AH23" s="20"/>
    </row>
    <row r="24" spans="3:80" x14ac:dyDescent="0.25">
      <c r="E24" s="107"/>
      <c r="H24" s="113"/>
      <c r="K24" s="113"/>
      <c r="N24" s="113"/>
    </row>
    <row r="25" spans="3:80" x14ac:dyDescent="0.25">
      <c r="E25" s="107"/>
      <c r="H25" s="113"/>
      <c r="K25" s="113"/>
      <c r="N25" s="113"/>
    </row>
    <row r="26" spans="3:80" x14ac:dyDescent="0.25">
      <c r="E26" s="107"/>
      <c r="H26" s="113"/>
      <c r="K26" s="113"/>
      <c r="N26" s="113"/>
    </row>
  </sheetData>
  <mergeCells count="30">
    <mergeCell ref="AT5:AV5"/>
    <mergeCell ref="G5:I5"/>
    <mergeCell ref="P5:R5"/>
    <mergeCell ref="AW5:AY5"/>
    <mergeCell ref="AH5:AJ5"/>
    <mergeCell ref="AB5:AD5"/>
    <mergeCell ref="S5:U5"/>
    <mergeCell ref="AE5:AG5"/>
    <mergeCell ref="B2:BZ2"/>
    <mergeCell ref="V5:X5"/>
    <mergeCell ref="Y5:AA5"/>
    <mergeCell ref="J5:L5"/>
    <mergeCell ref="B4:B6"/>
    <mergeCell ref="C4:C6"/>
    <mergeCell ref="D4:AS4"/>
    <mergeCell ref="AT4:BZ4"/>
    <mergeCell ref="BX5:BZ5"/>
    <mergeCell ref="AK5:AM5"/>
    <mergeCell ref="AN5:AP5"/>
    <mergeCell ref="AQ5:AS5"/>
    <mergeCell ref="M5:O5"/>
    <mergeCell ref="AZ5:BB5"/>
    <mergeCell ref="BO5:BQ5"/>
    <mergeCell ref="D5:F5"/>
    <mergeCell ref="BU5:BW5"/>
    <mergeCell ref="BF5:BH5"/>
    <mergeCell ref="BR5:BT5"/>
    <mergeCell ref="BC5:BE5"/>
    <mergeCell ref="BI5:BK5"/>
    <mergeCell ref="BL5:BN5"/>
  </mergeCells>
  <phoneticPr fontId="29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osiguranja&amp;RGodišnje izvješće</oddHeader>
    <oddFooter>&amp;CU izvješće su uključeni podatci zaključno s 31.12.2012. godine.&amp;R&amp;P</oddFooter>
  </headerFooter>
  <colBreaks count="1" manualBreakCount="1">
    <brk id="6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Kapital</vt:lpstr>
      <vt:lpstr>Ukupni prihod</vt:lpstr>
      <vt:lpstr>Dobit</vt:lpstr>
      <vt:lpstr>Pokazatelji poslovanja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2020-02-06T15:03:40Z</cp:lastPrinted>
  <dcterms:created xsi:type="dcterms:W3CDTF">2011-07-19T14:05:47Z</dcterms:created>
  <dcterms:modified xsi:type="dcterms:W3CDTF">2020-02-06T15:03:45Z</dcterms:modified>
</cp:coreProperties>
</file>