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80" windowHeight="8835"/>
  </bookViews>
  <sheets>
    <sheet name="Udio" sheetId="4" r:id="rId1"/>
    <sheet name="HHI - Životno" sheetId="5" r:id="rId2"/>
    <sheet name="HHI - Neživotno" sheetId="6" r:id="rId3"/>
    <sheet name="HHI - Ukupno" sheetId="7" r:id="rId4"/>
  </sheets>
  <calcPr calcId="145621"/>
</workbook>
</file>

<file path=xl/calcChain.xml><?xml version="1.0" encoding="utf-8"?>
<calcChain xmlns="http://schemas.openxmlformats.org/spreadsheetml/2006/main">
  <c r="L32" i="7" l="1"/>
  <c r="M6" i="7" s="1"/>
  <c r="M7" i="7"/>
  <c r="N7" i="7" s="1"/>
  <c r="M8" i="7"/>
  <c r="M9" i="7"/>
  <c r="I32" i="7"/>
  <c r="J6" i="7" s="1"/>
  <c r="J7" i="7"/>
  <c r="J9" i="7"/>
  <c r="F32" i="7"/>
  <c r="C32" i="7"/>
  <c r="D6" i="7" s="1"/>
  <c r="D11" i="7"/>
  <c r="L32" i="6"/>
  <c r="M7" i="6"/>
  <c r="N7" i="6" s="1"/>
  <c r="M9" i="6"/>
  <c r="I32" i="6"/>
  <c r="J10" i="6"/>
  <c r="F32" i="6"/>
  <c r="G7" i="6"/>
  <c r="H7" i="6" s="1"/>
  <c r="G9" i="6"/>
  <c r="H9" i="6" s="1"/>
  <c r="C32" i="6"/>
  <c r="D9" i="6" s="1"/>
  <c r="E9" i="6" s="1"/>
  <c r="N9" i="6"/>
  <c r="K10" i="6"/>
  <c r="J13" i="6"/>
  <c r="K13" i="6" s="1"/>
  <c r="J17" i="6"/>
  <c r="K17" i="6" s="1"/>
  <c r="J21" i="6"/>
  <c r="K21" i="6" s="1"/>
  <c r="J25" i="6"/>
  <c r="K25" i="6" s="1"/>
  <c r="J29" i="6"/>
  <c r="K29" i="6" s="1"/>
  <c r="G10" i="6"/>
  <c r="H10" i="6" s="1"/>
  <c r="G11" i="6"/>
  <c r="H11" i="6" s="1"/>
  <c r="G12" i="6"/>
  <c r="H12" i="6" s="1"/>
  <c r="G13" i="6"/>
  <c r="H13" i="6" s="1"/>
  <c r="G14" i="6"/>
  <c r="H14" i="6" s="1"/>
  <c r="G15" i="6"/>
  <c r="H15" i="6" s="1"/>
  <c r="G18" i="6"/>
  <c r="H18" i="6" s="1"/>
  <c r="G20" i="6"/>
  <c r="H20" i="6" s="1"/>
  <c r="G22" i="6"/>
  <c r="H22" i="6" s="1"/>
  <c r="G24" i="6"/>
  <c r="H24" i="6" s="1"/>
  <c r="G26" i="6"/>
  <c r="H26" i="6" s="1"/>
  <c r="G28" i="6"/>
  <c r="H28" i="6" s="1"/>
  <c r="G30" i="6"/>
  <c r="H30" i="6" s="1"/>
  <c r="D12" i="6"/>
  <c r="E12" i="6" s="1"/>
  <c r="D16" i="6"/>
  <c r="E16" i="6" s="1"/>
  <c r="D20" i="6"/>
  <c r="E20" i="6" s="1"/>
  <c r="D24" i="6"/>
  <c r="E24" i="6" s="1"/>
  <c r="D29" i="6"/>
  <c r="E29" i="6" s="1"/>
  <c r="C18" i="5"/>
  <c r="D10" i="5" s="1"/>
  <c r="E10" i="5" s="1"/>
  <c r="L18" i="5"/>
  <c r="M7" i="5"/>
  <c r="N7" i="5" s="1"/>
  <c r="M9" i="5"/>
  <c r="I18" i="5"/>
  <c r="J6" i="5"/>
  <c r="K6" i="5" s="1"/>
  <c r="J7" i="5"/>
  <c r="J8" i="5"/>
  <c r="K8" i="5" s="1"/>
  <c r="J9" i="5"/>
  <c r="F22" i="5"/>
  <c r="F18" i="5"/>
  <c r="G6" i="5" s="1"/>
  <c r="G7" i="5"/>
  <c r="H7" i="5" s="1"/>
  <c r="G9" i="5"/>
  <c r="H9" i="5" s="1"/>
  <c r="G10" i="5"/>
  <c r="H10" i="5" s="1"/>
  <c r="G12" i="5"/>
  <c r="H12" i="5" s="1"/>
  <c r="G14" i="5"/>
  <c r="H14" i="5" s="1"/>
  <c r="K7" i="5"/>
  <c r="K9" i="5"/>
  <c r="J10" i="5"/>
  <c r="K10" i="5" s="1"/>
  <c r="J11" i="5"/>
  <c r="K11" i="5" s="1"/>
  <c r="J12" i="5"/>
  <c r="K12" i="5" s="1"/>
  <c r="J13" i="5"/>
  <c r="K13" i="5" s="1"/>
  <c r="J14" i="5"/>
  <c r="K14" i="5" s="1"/>
  <c r="J16" i="5"/>
  <c r="K16" i="5" s="1"/>
  <c r="N9" i="5"/>
  <c r="M10" i="5"/>
  <c r="N10" i="5" s="1"/>
  <c r="M11" i="5"/>
  <c r="N11" i="5" s="1"/>
  <c r="M12" i="5"/>
  <c r="N12" i="5" s="1"/>
  <c r="M13" i="5"/>
  <c r="N13" i="5" s="1"/>
  <c r="M14" i="5"/>
  <c r="N14" i="5" s="1"/>
  <c r="M15" i="5"/>
  <c r="N15" i="5" s="1"/>
  <c r="M16" i="5"/>
  <c r="N16" i="5" s="1"/>
  <c r="M17" i="5"/>
  <c r="N17" i="5" s="1"/>
  <c r="K7" i="7"/>
  <c r="D8" i="7"/>
  <c r="E8" i="7" s="1"/>
  <c r="N8" i="7"/>
  <c r="K9" i="7"/>
  <c r="N9" i="7"/>
  <c r="D10" i="7"/>
  <c r="E10" i="7" s="1"/>
  <c r="J10" i="7"/>
  <c r="K10" i="7"/>
  <c r="M10" i="7"/>
  <c r="N10" i="7"/>
  <c r="E11" i="7"/>
  <c r="G11" i="7"/>
  <c r="H11" i="7" s="1"/>
  <c r="J11" i="7"/>
  <c r="K11" i="7" s="1"/>
  <c r="M11" i="7"/>
  <c r="N11" i="7" s="1"/>
  <c r="D12" i="7"/>
  <c r="E12" i="7" s="1"/>
  <c r="G12" i="7"/>
  <c r="H12" i="7" s="1"/>
  <c r="J12" i="7"/>
  <c r="K12" i="7" s="1"/>
  <c r="M12" i="7"/>
  <c r="N12" i="7" s="1"/>
  <c r="D13" i="7"/>
  <c r="E13" i="7" s="1"/>
  <c r="G13" i="7"/>
  <c r="H13" i="7" s="1"/>
  <c r="J13" i="7"/>
  <c r="K13" i="7" s="1"/>
  <c r="M13" i="7"/>
  <c r="N13" i="7" s="1"/>
  <c r="D14" i="7"/>
  <c r="E14" i="7" s="1"/>
  <c r="G14" i="7"/>
  <c r="H14" i="7" s="1"/>
  <c r="J14" i="7"/>
  <c r="K14" i="7" s="1"/>
  <c r="M14" i="7"/>
  <c r="N14" i="7" s="1"/>
  <c r="D15" i="7"/>
  <c r="E15" i="7" s="1"/>
  <c r="G15" i="7"/>
  <c r="H15" i="7" s="1"/>
  <c r="J15" i="7"/>
  <c r="K15" i="7" s="1"/>
  <c r="M15" i="7"/>
  <c r="N15" i="7" s="1"/>
  <c r="D16" i="7"/>
  <c r="E16" i="7" s="1"/>
  <c r="G16" i="7"/>
  <c r="H16" i="7" s="1"/>
  <c r="J16" i="7"/>
  <c r="K16" i="7" s="1"/>
  <c r="M16" i="7"/>
  <c r="N16" i="7" s="1"/>
  <c r="D17" i="7"/>
  <c r="E17" i="7" s="1"/>
  <c r="G17" i="7"/>
  <c r="H17" i="7" s="1"/>
  <c r="J17" i="7"/>
  <c r="K17" i="7" s="1"/>
  <c r="M17" i="7"/>
  <c r="N17" i="7" s="1"/>
  <c r="D18" i="7"/>
  <c r="E18" i="7" s="1"/>
  <c r="G18" i="7"/>
  <c r="H18" i="7" s="1"/>
  <c r="J18" i="7"/>
  <c r="K18" i="7" s="1"/>
  <c r="M18" i="7"/>
  <c r="N18" i="7" s="1"/>
  <c r="D19" i="7"/>
  <c r="E19" i="7" s="1"/>
  <c r="G19" i="7"/>
  <c r="H19" i="7" s="1"/>
  <c r="J19" i="7"/>
  <c r="K19" i="7" s="1"/>
  <c r="M19" i="7"/>
  <c r="N19" i="7" s="1"/>
  <c r="D20" i="7"/>
  <c r="E20" i="7" s="1"/>
  <c r="G20" i="7"/>
  <c r="H20" i="7" s="1"/>
  <c r="J20" i="7"/>
  <c r="K20" i="7" s="1"/>
  <c r="M20" i="7"/>
  <c r="N20" i="7" s="1"/>
  <c r="D21" i="7"/>
  <c r="E21" i="7" s="1"/>
  <c r="G21" i="7"/>
  <c r="H21" i="7" s="1"/>
  <c r="J21" i="7"/>
  <c r="K21" i="7" s="1"/>
  <c r="M21" i="7"/>
  <c r="N21" i="7" s="1"/>
  <c r="D22" i="7"/>
  <c r="E22" i="7" s="1"/>
  <c r="G22" i="7"/>
  <c r="H22" i="7" s="1"/>
  <c r="J22" i="7"/>
  <c r="K22" i="7" s="1"/>
  <c r="M22" i="7"/>
  <c r="N22" i="7" s="1"/>
  <c r="D23" i="7"/>
  <c r="E23" i="7" s="1"/>
  <c r="G23" i="7"/>
  <c r="H23" i="7" s="1"/>
  <c r="J23" i="7"/>
  <c r="K23" i="7" s="1"/>
  <c r="M23" i="7"/>
  <c r="N23" i="7" s="1"/>
  <c r="D24" i="7"/>
  <c r="E24" i="7" s="1"/>
  <c r="G24" i="7"/>
  <c r="H24" i="7" s="1"/>
  <c r="J24" i="7"/>
  <c r="K24" i="7" s="1"/>
  <c r="M24" i="7"/>
  <c r="N24" i="7" s="1"/>
  <c r="D25" i="7"/>
  <c r="E25" i="7" s="1"/>
  <c r="G25" i="7"/>
  <c r="H25" i="7" s="1"/>
  <c r="J25" i="7"/>
  <c r="K25" i="7" s="1"/>
  <c r="M25" i="7"/>
  <c r="N25" i="7" s="1"/>
  <c r="D26" i="7"/>
  <c r="E26" i="7" s="1"/>
  <c r="G26" i="7"/>
  <c r="H26" i="7" s="1"/>
  <c r="J26" i="7"/>
  <c r="K26" i="7" s="1"/>
  <c r="M26" i="7"/>
  <c r="N26" i="7" s="1"/>
  <c r="D27" i="7"/>
  <c r="E27" i="7" s="1"/>
  <c r="G27" i="7"/>
  <c r="H27" i="7" s="1"/>
  <c r="J27" i="7"/>
  <c r="K27" i="7" s="1"/>
  <c r="M27" i="7"/>
  <c r="N27" i="7" s="1"/>
  <c r="J28" i="7"/>
  <c r="K28" i="7" s="1"/>
  <c r="M28" i="7"/>
  <c r="N28" i="7" s="1"/>
  <c r="D29" i="7"/>
  <c r="E29" i="7" s="1"/>
  <c r="J29" i="7"/>
  <c r="K29" i="7" s="1"/>
  <c r="M29" i="7"/>
  <c r="N29" i="7" s="1"/>
  <c r="D30" i="7"/>
  <c r="E30" i="7" s="1"/>
  <c r="J30" i="7"/>
  <c r="K30" i="7" s="1"/>
  <c r="M30" i="7"/>
  <c r="N30" i="7" s="1"/>
  <c r="D31" i="7"/>
  <c r="E31" i="7" s="1"/>
  <c r="J31" i="7"/>
  <c r="K31" i="7" s="1"/>
  <c r="M31" i="7"/>
  <c r="N31" i="7" s="1"/>
  <c r="D7" i="7" l="1"/>
  <c r="E7" i="7" s="1"/>
  <c r="J18" i="5"/>
  <c r="H6" i="5"/>
  <c r="G16" i="5"/>
  <c r="H16" i="5" s="1"/>
  <c r="G13" i="5"/>
  <c r="H13" i="5" s="1"/>
  <c r="G11" i="5"/>
  <c r="H11" i="5" s="1"/>
  <c r="G8" i="5"/>
  <c r="H8" i="5" s="1"/>
  <c r="D16" i="5"/>
  <c r="E16" i="5" s="1"/>
  <c r="D13" i="5"/>
  <c r="E13" i="5" s="1"/>
  <c r="D11" i="5"/>
  <c r="E11" i="5" s="1"/>
  <c r="D14" i="5"/>
  <c r="E14" i="5" s="1"/>
  <c r="D12" i="5"/>
  <c r="E12" i="5" s="1"/>
  <c r="D9" i="5"/>
  <c r="E9" i="5" s="1"/>
  <c r="D6" i="5"/>
  <c r="D8" i="5"/>
  <c r="E8" i="5" s="1"/>
  <c r="D6" i="6"/>
  <c r="D8" i="6"/>
  <c r="E8" i="6" s="1"/>
  <c r="D11" i="6"/>
  <c r="E11" i="6" s="1"/>
  <c r="D13" i="6"/>
  <c r="E13" i="6" s="1"/>
  <c r="D15" i="6"/>
  <c r="E15" i="6" s="1"/>
  <c r="D17" i="6"/>
  <c r="E17" i="6" s="1"/>
  <c r="D19" i="6"/>
  <c r="E19" i="6" s="1"/>
  <c r="D21" i="6"/>
  <c r="E21" i="6" s="1"/>
  <c r="D23" i="6"/>
  <c r="E23" i="6" s="1"/>
  <c r="D25" i="6"/>
  <c r="E25" i="6" s="1"/>
  <c r="D28" i="6"/>
  <c r="E28" i="6" s="1"/>
  <c r="D31" i="6"/>
  <c r="E31" i="6" s="1"/>
  <c r="J6" i="6"/>
  <c r="J8" i="6"/>
  <c r="K8" i="6" s="1"/>
  <c r="J11" i="6"/>
  <c r="K11" i="6" s="1"/>
  <c r="J9" i="6"/>
  <c r="K9" i="6" s="1"/>
  <c r="J14" i="6"/>
  <c r="K14" i="6" s="1"/>
  <c r="J16" i="6"/>
  <c r="K16" i="6" s="1"/>
  <c r="J18" i="6"/>
  <c r="K18" i="6" s="1"/>
  <c r="J20" i="6"/>
  <c r="K20" i="6" s="1"/>
  <c r="J22" i="6"/>
  <c r="K22" i="6" s="1"/>
  <c r="J24" i="6"/>
  <c r="K24" i="6" s="1"/>
  <c r="J26" i="6"/>
  <c r="K26" i="6" s="1"/>
  <c r="J28" i="6"/>
  <c r="K28" i="6" s="1"/>
  <c r="J30" i="6"/>
  <c r="K30" i="6" s="1"/>
  <c r="G6" i="7"/>
  <c r="G7" i="7"/>
  <c r="H7" i="7" s="1"/>
  <c r="G31" i="7"/>
  <c r="H31" i="7" s="1"/>
  <c r="G30" i="7"/>
  <c r="H30" i="7" s="1"/>
  <c r="G29" i="7"/>
  <c r="H29" i="7" s="1"/>
  <c r="G28" i="7"/>
  <c r="H28" i="7" s="1"/>
  <c r="G8" i="7"/>
  <c r="H8" i="7" s="1"/>
  <c r="K18" i="5"/>
  <c r="F23" i="5" s="1"/>
  <c r="H18" i="5"/>
  <c r="E23" i="5" s="1"/>
  <c r="M6" i="5"/>
  <c r="M8" i="5"/>
  <c r="N8" i="5" s="1"/>
  <c r="D7" i="5"/>
  <c r="E7" i="5" s="1"/>
  <c r="D30" i="6"/>
  <c r="D27" i="6"/>
  <c r="E27" i="6" s="1"/>
  <c r="D22" i="6"/>
  <c r="E22" i="6" s="1"/>
  <c r="D18" i="6"/>
  <c r="E18" i="6" s="1"/>
  <c r="D14" i="6"/>
  <c r="E14" i="6" s="1"/>
  <c r="D10" i="6"/>
  <c r="E10" i="6" s="1"/>
  <c r="J31" i="6"/>
  <c r="K31" i="6" s="1"/>
  <c r="J27" i="6"/>
  <c r="K27" i="6" s="1"/>
  <c r="J23" i="6"/>
  <c r="K23" i="6" s="1"/>
  <c r="J19" i="6"/>
  <c r="K19" i="6" s="1"/>
  <c r="J15" i="6"/>
  <c r="K15" i="6" s="1"/>
  <c r="J12" i="6"/>
  <c r="K12" i="6" s="1"/>
  <c r="D7" i="6"/>
  <c r="E7" i="6" s="1"/>
  <c r="G6" i="6"/>
  <c r="G8" i="6"/>
  <c r="H8" i="6" s="1"/>
  <c r="G16" i="6"/>
  <c r="H16" i="6" s="1"/>
  <c r="G17" i="6"/>
  <c r="H17" i="6" s="1"/>
  <c r="G19" i="6"/>
  <c r="H19" i="6" s="1"/>
  <c r="G21" i="6"/>
  <c r="H21" i="6" s="1"/>
  <c r="G23" i="6"/>
  <c r="H23" i="6" s="1"/>
  <c r="G25" i="6"/>
  <c r="H25" i="6" s="1"/>
  <c r="G27" i="6"/>
  <c r="H27" i="6" s="1"/>
  <c r="G29" i="6"/>
  <c r="H29" i="6" s="1"/>
  <c r="G31" i="6"/>
  <c r="H31" i="6" s="1"/>
  <c r="J7" i="6"/>
  <c r="K7" i="6" s="1"/>
  <c r="M6" i="6"/>
  <c r="M8" i="6"/>
  <c r="N8" i="6" s="1"/>
  <c r="M10" i="6"/>
  <c r="N10" i="6" s="1"/>
  <c r="M11" i="6"/>
  <c r="N11" i="6" s="1"/>
  <c r="M12" i="6"/>
  <c r="N12" i="6" s="1"/>
  <c r="M13" i="6"/>
  <c r="N13" i="6" s="1"/>
  <c r="M14" i="6"/>
  <c r="N14" i="6" s="1"/>
  <c r="M15" i="6"/>
  <c r="N15" i="6" s="1"/>
  <c r="M16" i="6"/>
  <c r="N16" i="6" s="1"/>
  <c r="M17" i="6"/>
  <c r="N17" i="6" s="1"/>
  <c r="M18" i="6"/>
  <c r="N18" i="6" s="1"/>
  <c r="M19" i="6"/>
  <c r="N19" i="6" s="1"/>
  <c r="M20" i="6"/>
  <c r="N20" i="6" s="1"/>
  <c r="M21" i="6"/>
  <c r="N21" i="6" s="1"/>
  <c r="M22" i="6"/>
  <c r="N22" i="6" s="1"/>
  <c r="M23" i="6"/>
  <c r="N23" i="6" s="1"/>
  <c r="M24" i="6"/>
  <c r="N24" i="6" s="1"/>
  <c r="M25" i="6"/>
  <c r="N25" i="6" s="1"/>
  <c r="M26" i="6"/>
  <c r="N26" i="6" s="1"/>
  <c r="M27" i="6"/>
  <c r="N27" i="6" s="1"/>
  <c r="M28" i="6"/>
  <c r="N28" i="6" s="1"/>
  <c r="M29" i="6"/>
  <c r="N29" i="6" s="1"/>
  <c r="M30" i="6"/>
  <c r="N30" i="6" s="1"/>
  <c r="M31" i="6"/>
  <c r="N31" i="6" s="1"/>
  <c r="G10" i="7"/>
  <c r="H10" i="7" s="1"/>
  <c r="E6" i="7"/>
  <c r="K6" i="7"/>
  <c r="G36" i="7"/>
  <c r="M32" i="7"/>
  <c r="N6" i="7"/>
  <c r="N32" i="7" s="1"/>
  <c r="G37" i="7" s="1"/>
  <c r="H6" i="7"/>
  <c r="J32" i="6"/>
  <c r="D9" i="7"/>
  <c r="E9" i="7" s="1"/>
  <c r="G9" i="7"/>
  <c r="H9" i="7" s="1"/>
  <c r="J8" i="7"/>
  <c r="K8" i="7" s="1"/>
  <c r="E22" i="5" l="1"/>
  <c r="G18" i="5"/>
  <c r="G36" i="6"/>
  <c r="M32" i="6"/>
  <c r="N6" i="6"/>
  <c r="E36" i="6"/>
  <c r="H6" i="6"/>
  <c r="H32" i="6" s="1"/>
  <c r="E37" i="6" s="1"/>
  <c r="G22" i="5"/>
  <c r="N6" i="5"/>
  <c r="N18" i="5" s="1"/>
  <c r="G23" i="5" s="1"/>
  <c r="M18" i="5"/>
  <c r="F36" i="6"/>
  <c r="K6" i="6"/>
  <c r="K32" i="6" s="1"/>
  <c r="F37" i="6" s="1"/>
  <c r="D36" i="6"/>
  <c r="D32" i="6"/>
  <c r="E6" i="6"/>
  <c r="E32" i="6" s="1"/>
  <c r="D37" i="6" s="1"/>
  <c r="D22" i="5"/>
  <c r="E6" i="5"/>
  <c r="E18" i="5" s="1"/>
  <c r="D23" i="5" s="1"/>
  <c r="D18" i="5"/>
  <c r="G32" i="6"/>
  <c r="N32" i="6"/>
  <c r="G37" i="6" s="1"/>
  <c r="H32" i="7"/>
  <c r="E37" i="7" s="1"/>
  <c r="E36" i="7"/>
  <c r="K32" i="7"/>
  <c r="F37" i="7" s="1"/>
  <c r="D32" i="7"/>
  <c r="D36" i="7"/>
  <c r="G32" i="7"/>
  <c r="J32" i="7"/>
  <c r="F36" i="7"/>
  <c r="E32" i="7"/>
  <c r="D37" i="7" s="1"/>
</calcChain>
</file>

<file path=xl/sharedStrings.xml><?xml version="1.0" encoding="utf-8"?>
<sst xmlns="http://schemas.openxmlformats.org/spreadsheetml/2006/main" count="173" uniqueCount="50">
  <si>
    <t>HHI</t>
  </si>
  <si>
    <t xml:space="preserve"> </t>
  </si>
  <si>
    <t>Merkur BH osiguranje d.d.</t>
  </si>
  <si>
    <t>Uniqa osiguranje d.d.</t>
  </si>
  <si>
    <t xml:space="preserve">Grawe osiguranje d.d. </t>
  </si>
  <si>
    <t xml:space="preserve">Grawe osiguranje a.d. </t>
  </si>
  <si>
    <t>Croatia osiguranje d.d.</t>
  </si>
  <si>
    <t>Triglav BH osiguranje d.d.</t>
  </si>
  <si>
    <t>Sarajevo osiguranje d.d.</t>
  </si>
  <si>
    <t>Hercegovina osiguranje d.d.</t>
  </si>
  <si>
    <t>Dunav osiguranje a.d.</t>
  </si>
  <si>
    <t>Jahorina osiguranje a.d.</t>
  </si>
  <si>
    <t>Euroherc osiguranje d.d.</t>
  </si>
  <si>
    <t>VGT osiguranje d.d.</t>
  </si>
  <si>
    <t>ASA osiguranje d.d.</t>
  </si>
  <si>
    <t>Camelija osiguranje d.d.</t>
  </si>
  <si>
    <t>Zovko osiguranje d.d.</t>
  </si>
  <si>
    <t>Lido osiguranje d.d.</t>
  </si>
  <si>
    <t>Bobar osiguranje a.d.</t>
  </si>
  <si>
    <t>Drina osiguranje a.d.</t>
  </si>
  <si>
    <t>Nešković osiguranje a.d.</t>
  </si>
  <si>
    <t>Krajina osiguranje a.d.</t>
  </si>
  <si>
    <t>Mikrofin osiguranje a.d.</t>
  </si>
  <si>
    <t>Grawe osiguranje d.d.</t>
  </si>
  <si>
    <t>Krajina osiguranje d.d.</t>
  </si>
  <si>
    <t>Grawe osiguranje a.d.</t>
  </si>
  <si>
    <t>Udio u ukupnoj premiji (%)</t>
  </si>
  <si>
    <t>Prvih pet osiguravatelja</t>
  </si>
  <si>
    <t>Dominantno društvo</t>
  </si>
  <si>
    <t>Osiguravajuće društvo</t>
  </si>
  <si>
    <t>Premija (u tisućama KM)</t>
  </si>
  <si>
    <t>Tržišni udio</t>
  </si>
  <si>
    <t>UKUPNO:</t>
  </si>
  <si>
    <t>HHI index za tržište životnog osiguranja u  BiH</t>
  </si>
  <si>
    <t>HHI index za tržište neživotnog osiguranja u  BiH</t>
  </si>
  <si>
    <t>2007.</t>
  </si>
  <si>
    <t>2008.</t>
  </si>
  <si>
    <t>2009.</t>
  </si>
  <si>
    <t>2010.</t>
  </si>
  <si>
    <t xml:space="preserve">Tržišni udio prva četiri društva </t>
  </si>
  <si>
    <t>HHI index za tržište životnog i  neživotnog osiguranja u  BiH</t>
  </si>
  <si>
    <t>Koncentracija tržišta osiguranja u BiH za 2007., 2008., 2009. i 2010.</t>
  </si>
  <si>
    <t>Brčko-gas osiguranje d.d.</t>
  </si>
  <si>
    <t>LOK osiguranje d.d.</t>
  </si>
  <si>
    <t>Triglav Krajina-Kopaonik osiguranje a.d.</t>
  </si>
  <si>
    <t>Osiguranje Aura a.d.</t>
  </si>
  <si>
    <t xml:space="preserve">Triglav Krajina-Kopaonik osiguranje a.d. </t>
  </si>
  <si>
    <t>Bosna-Sunce osiguranje d.d.</t>
  </si>
  <si>
    <t>Prvih deset osiguravatelja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</si>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</sst>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31" x14ac:knownFonts="1"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0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0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5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8" fillId="0" borderId="0"/>
    <xf numFmtId="0" fontId="16" fillId="2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6" fillId="23" borderId="7" applyNumberFormat="0" applyFont="0" applyAlignment="0" applyProtection="0"/>
    <xf numFmtId="0" fontId="18" fillId="20" borderId="8" applyNumberFormat="0" applyAlignment="0" applyProtection="0"/>
    <xf numFmtId="0" fontId="8" fillId="0" borderId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81">
    <xf numFmtId="0" fontId="0" fillId="0" borderId="0" xfId="0"/>
    <xf numFmtId="0" fontId="23" fillId="0" borderId="0" xfId="40" applyFont="1"/>
    <xf numFmtId="0" fontId="24" fillId="0" borderId="0" xfId="40" applyFont="1" applyBorder="1" applyAlignment="1"/>
    <xf numFmtId="0" fontId="23" fillId="0" borderId="0" xfId="40" applyFont="1" applyBorder="1" applyAlignment="1"/>
    <xf numFmtId="10" fontId="27" fillId="0" borderId="10" xfId="40" applyNumberFormat="1" applyFont="1" applyBorder="1" applyAlignment="1">
      <alignment horizontal="center"/>
    </xf>
    <xf numFmtId="0" fontId="27" fillId="0" borderId="0" xfId="151" applyFont="1"/>
    <xf numFmtId="0" fontId="29" fillId="0" borderId="0" xfId="151" applyFont="1" applyAlignment="1">
      <alignment horizontal="left"/>
    </xf>
    <xf numFmtId="0" fontId="30" fillId="0" borderId="14" xfId="151" applyFont="1" applyBorder="1" applyAlignment="1">
      <alignment horizontal="left" wrapText="1"/>
    </xf>
    <xf numFmtId="3" fontId="30" fillId="0" borderId="10" xfId="151" applyNumberFormat="1" applyFont="1" applyBorder="1" applyAlignment="1">
      <alignment horizontal="right" wrapText="1"/>
    </xf>
    <xf numFmtId="1" fontId="30" fillId="0" borderId="10" xfId="151" applyNumberFormat="1" applyFont="1" applyBorder="1" applyAlignment="1">
      <alignment horizontal="right"/>
    </xf>
    <xf numFmtId="3" fontId="30" fillId="0" borderId="10" xfId="151" applyNumberFormat="1" applyFont="1" applyFill="1" applyBorder="1" applyAlignment="1">
      <alignment horizontal="right" wrapText="1"/>
    </xf>
    <xf numFmtId="1" fontId="30" fillId="0" borderId="15" xfId="151" applyNumberFormat="1" applyFont="1" applyBorder="1" applyAlignment="1">
      <alignment horizontal="right"/>
    </xf>
    <xf numFmtId="3" fontId="30" fillId="0" borderId="10" xfId="151" applyNumberFormat="1" applyFont="1" applyBorder="1" applyAlignment="1">
      <alignment horizontal="right"/>
    </xf>
    <xf numFmtId="1" fontId="27" fillId="0" borderId="0" xfId="151" applyNumberFormat="1" applyFont="1"/>
    <xf numFmtId="0" fontId="27" fillId="0" borderId="14" xfId="151" applyFont="1" applyBorder="1" applyAlignment="1">
      <alignment horizontal="left"/>
    </xf>
    <xf numFmtId="2" fontId="30" fillId="0" borderId="10" xfId="151" applyNumberFormat="1" applyFont="1" applyFill="1" applyBorder="1" applyAlignment="1">
      <alignment horizontal="right"/>
    </xf>
    <xf numFmtId="0" fontId="30" fillId="0" borderId="14" xfId="151" applyFont="1" applyBorder="1" applyAlignment="1">
      <alignment wrapText="1"/>
    </xf>
    <xf numFmtId="0" fontId="30" fillId="0" borderId="10" xfId="151" applyFont="1" applyBorder="1" applyAlignment="1">
      <alignment horizontal="right"/>
    </xf>
    <xf numFmtId="0" fontId="30" fillId="0" borderId="10" xfId="151" applyFont="1" applyBorder="1" applyAlignment="1">
      <alignment horizontal="right" wrapText="1"/>
    </xf>
    <xf numFmtId="0" fontId="27" fillId="0" borderId="0" xfId="151" applyFont="1" applyAlignment="1">
      <alignment horizontal="left"/>
    </xf>
    <xf numFmtId="10" fontId="27" fillId="0" borderId="10" xfId="151" applyNumberFormat="1" applyFont="1" applyBorder="1" applyAlignment="1">
      <alignment horizontal="center"/>
    </xf>
    <xf numFmtId="10" fontId="27" fillId="0" borderId="15" xfId="151" applyNumberFormat="1" applyFont="1" applyBorder="1" applyAlignment="1">
      <alignment horizontal="center"/>
    </xf>
    <xf numFmtId="3" fontId="27" fillId="0" borderId="17" xfId="151" applyNumberFormat="1" applyFont="1" applyBorder="1" applyAlignment="1">
      <alignment horizontal="center"/>
    </xf>
    <xf numFmtId="3" fontId="27" fillId="0" borderId="18" xfId="151" applyNumberFormat="1" applyFont="1" applyBorder="1" applyAlignment="1">
      <alignment horizontal="center"/>
    </xf>
    <xf numFmtId="0" fontId="27" fillId="24" borderId="14" xfId="151" applyFont="1" applyFill="1" applyBorder="1" applyAlignment="1">
      <alignment horizontal="left"/>
    </xf>
    <xf numFmtId="3" fontId="27" fillId="24" borderId="10" xfId="151" applyNumberFormat="1" applyFont="1" applyFill="1" applyBorder="1" applyAlignment="1">
      <alignment horizontal="right" wrapText="1"/>
    </xf>
    <xf numFmtId="1" fontId="27" fillId="24" borderId="10" xfId="151" applyNumberFormat="1" applyFont="1" applyFill="1" applyBorder="1" applyAlignment="1">
      <alignment horizontal="right"/>
    </xf>
    <xf numFmtId="3" fontId="27" fillId="24" borderId="10" xfId="151" applyNumberFormat="1" applyFont="1" applyFill="1" applyBorder="1" applyAlignment="1">
      <alignment horizontal="right"/>
    </xf>
    <xf numFmtId="3" fontId="27" fillId="0" borderId="10" xfId="151" applyNumberFormat="1" applyFont="1" applyFill="1" applyBorder="1" applyAlignment="1">
      <alignment horizontal="right"/>
    </xf>
    <xf numFmtId="1" fontId="27" fillId="24" borderId="15" xfId="151" applyNumberFormat="1" applyFont="1" applyFill="1" applyBorder="1" applyAlignment="1">
      <alignment horizontal="right"/>
    </xf>
    <xf numFmtId="2" fontId="27" fillId="0" borderId="10" xfId="151" applyNumberFormat="1" applyFont="1" applyFill="1" applyBorder="1" applyAlignment="1">
      <alignment horizontal="right"/>
    </xf>
    <xf numFmtId="0" fontId="27" fillId="24" borderId="14" xfId="151" applyFont="1" applyFill="1" applyBorder="1" applyAlignment="1">
      <alignment horizontal="left" wrapText="1"/>
    </xf>
    <xf numFmtId="0" fontId="27" fillId="24" borderId="10" xfId="151" applyFont="1" applyFill="1" applyBorder="1" applyAlignment="1">
      <alignment horizontal="right"/>
    </xf>
    <xf numFmtId="0" fontId="30" fillId="24" borderId="14" xfId="151" applyFont="1" applyFill="1" applyBorder="1" applyAlignment="1">
      <alignment horizontal="justify"/>
    </xf>
    <xf numFmtId="3" fontId="30" fillId="24" borderId="10" xfId="151" applyNumberFormat="1" applyFont="1" applyFill="1" applyBorder="1" applyAlignment="1">
      <alignment horizontal="right"/>
    </xf>
    <xf numFmtId="1" fontId="30" fillId="24" borderId="10" xfId="151" applyNumberFormat="1" applyFont="1" applyFill="1" applyBorder="1" applyAlignment="1">
      <alignment horizontal="right"/>
    </xf>
    <xf numFmtId="1" fontId="30" fillId="24" borderId="15" xfId="151" applyNumberFormat="1" applyFont="1" applyFill="1" applyBorder="1" applyAlignment="1">
      <alignment horizontal="right"/>
    </xf>
    <xf numFmtId="3" fontId="30" fillId="24" borderId="10" xfId="151" applyNumberFormat="1" applyFont="1" applyFill="1" applyBorder="1" applyAlignment="1">
      <alignment horizontal="right" wrapText="1"/>
    </xf>
    <xf numFmtId="0" fontId="30" fillId="24" borderId="14" xfId="151" applyFont="1" applyFill="1" applyBorder="1" applyAlignment="1">
      <alignment horizontal="justify" wrapText="1"/>
    </xf>
    <xf numFmtId="0" fontId="30" fillId="24" borderId="14" xfId="151" applyFont="1" applyFill="1" applyBorder="1" applyAlignment="1">
      <alignment horizontal="left"/>
    </xf>
    <xf numFmtId="0" fontId="30" fillId="24" borderId="10" xfId="151" applyFont="1" applyFill="1" applyBorder="1" applyAlignment="1">
      <alignment horizontal="right"/>
    </xf>
    <xf numFmtId="0" fontId="28" fillId="25" borderId="10" xfId="151" applyFont="1" applyFill="1" applyBorder="1" applyAlignment="1">
      <alignment horizontal="center" vertical="center" wrapText="1"/>
    </xf>
    <xf numFmtId="0" fontId="28" fillId="25" borderId="10" xfId="151" applyFont="1" applyFill="1" applyBorder="1" applyAlignment="1">
      <alignment horizontal="center" vertical="center"/>
    </xf>
    <xf numFmtId="0" fontId="28" fillId="25" borderId="15" xfId="151" applyFont="1" applyFill="1" applyBorder="1" applyAlignment="1">
      <alignment horizontal="center" vertical="center"/>
    </xf>
    <xf numFmtId="0" fontId="28" fillId="26" borderId="16" xfId="151" applyFont="1" applyFill="1" applyBorder="1" applyAlignment="1">
      <alignment horizontal="right" wrapText="1"/>
    </xf>
    <xf numFmtId="3" fontId="28" fillId="26" borderId="17" xfId="151" applyNumberFormat="1" applyFont="1" applyFill="1" applyBorder="1" applyAlignment="1">
      <alignment horizontal="right"/>
    </xf>
    <xf numFmtId="1" fontId="28" fillId="26" borderId="17" xfId="151" applyNumberFormat="1" applyFont="1" applyFill="1" applyBorder="1" applyAlignment="1">
      <alignment horizontal="right"/>
    </xf>
    <xf numFmtId="3" fontId="28" fillId="26" borderId="18" xfId="151" applyNumberFormat="1" applyFont="1" applyFill="1" applyBorder="1" applyAlignment="1">
      <alignment horizontal="right"/>
    </xf>
    <xf numFmtId="0" fontId="26" fillId="26" borderId="12" xfId="151" applyFont="1" applyFill="1" applyBorder="1" applyAlignment="1">
      <alignment horizontal="center"/>
    </xf>
    <xf numFmtId="0" fontId="26" fillId="26" borderId="13" xfId="151" applyFont="1" applyFill="1" applyBorder="1" applyAlignment="1">
      <alignment horizontal="center"/>
    </xf>
    <xf numFmtId="0" fontId="26" fillId="26" borderId="16" xfId="151" applyFont="1" applyFill="1" applyBorder="1" applyAlignment="1">
      <alignment horizontal="right" wrapText="1"/>
    </xf>
    <xf numFmtId="3" fontId="26" fillId="26" borderId="17" xfId="151" applyNumberFormat="1" applyFont="1" applyFill="1" applyBorder="1" applyAlignment="1">
      <alignment horizontal="right"/>
    </xf>
    <xf numFmtId="1" fontId="26" fillId="26" borderId="17" xfId="151" applyNumberFormat="1" applyFont="1" applyFill="1" applyBorder="1" applyAlignment="1">
      <alignment horizontal="right"/>
    </xf>
    <xf numFmtId="1" fontId="26" fillId="26" borderId="18" xfId="151" applyNumberFormat="1" applyFont="1" applyFill="1" applyBorder="1" applyAlignment="1">
      <alignment horizontal="right"/>
    </xf>
    <xf numFmtId="0" fontId="28" fillId="26" borderId="17" xfId="151" applyFont="1" applyFill="1" applyBorder="1" applyAlignment="1">
      <alignment horizontal="right"/>
    </xf>
    <xf numFmtId="1" fontId="28" fillId="26" borderId="18" xfId="151" applyNumberFormat="1" applyFont="1" applyFill="1" applyBorder="1" applyAlignment="1">
      <alignment horizontal="right"/>
    </xf>
    <xf numFmtId="2" fontId="30" fillId="26" borderId="10" xfId="151" applyNumberFormat="1" applyFont="1" applyFill="1" applyBorder="1" applyAlignment="1">
      <alignment horizontal="right"/>
    </xf>
    <xf numFmtId="0" fontId="26" fillId="26" borderId="11" xfId="40" applyFont="1" applyFill="1" applyBorder="1" applyAlignment="1">
      <alignment horizontal="center" vertical="center"/>
    </xf>
    <xf numFmtId="0" fontId="26" fillId="26" borderId="12" xfId="40" applyFont="1" applyFill="1" applyBorder="1" applyAlignment="1">
      <alignment horizontal="center" vertical="center"/>
    </xf>
    <xf numFmtId="0" fontId="26" fillId="26" borderId="13" xfId="40" applyFont="1" applyFill="1" applyBorder="1" applyAlignment="1">
      <alignment horizontal="center" vertical="center"/>
    </xf>
    <xf numFmtId="0" fontId="27" fillId="0" borderId="14" xfId="40" applyFont="1" applyBorder="1"/>
    <xf numFmtId="10" fontId="27" fillId="0" borderId="15" xfId="40" applyNumberFormat="1" applyFont="1" applyBorder="1" applyAlignment="1">
      <alignment horizontal="center"/>
    </xf>
    <xf numFmtId="0" fontId="27" fillId="0" borderId="16" xfId="40" applyFont="1" applyBorder="1" applyAlignment="1">
      <alignment horizontal="left"/>
    </xf>
    <xf numFmtId="10" fontId="27" fillId="0" borderId="17" xfId="40" applyNumberFormat="1" applyFont="1" applyBorder="1" applyAlignment="1">
      <alignment horizontal="center"/>
    </xf>
    <xf numFmtId="10" fontId="27" fillId="0" borderId="18" xfId="40" applyNumberFormat="1" applyFont="1" applyBorder="1" applyAlignment="1">
      <alignment horizontal="center"/>
    </xf>
    <xf numFmtId="0" fontId="25" fillId="0" borderId="19" xfId="40" applyFont="1" applyBorder="1" applyAlignment="1">
      <alignment horizontal="center"/>
    </xf>
    <xf numFmtId="0" fontId="25" fillId="0" borderId="20" xfId="40" applyFont="1" applyBorder="1" applyAlignment="1">
      <alignment horizontal="center"/>
    </xf>
    <xf numFmtId="0" fontId="25" fillId="0" borderId="21" xfId="40" applyFont="1" applyBorder="1" applyAlignment="1">
      <alignment horizontal="center"/>
    </xf>
    <xf numFmtId="0" fontId="28" fillId="0" borderId="19" xfId="151" applyFont="1" applyBorder="1" applyAlignment="1">
      <alignment horizontal="center"/>
    </xf>
    <xf numFmtId="0" fontId="28" fillId="0" borderId="20" xfId="151" applyFont="1" applyBorder="1" applyAlignment="1">
      <alignment horizontal="center"/>
    </xf>
    <xf numFmtId="0" fontId="28" fillId="0" borderId="21" xfId="151" applyFont="1" applyBorder="1" applyAlignment="1">
      <alignment horizontal="center"/>
    </xf>
    <xf numFmtId="0" fontId="28" fillId="26" borderId="12" xfId="151" applyFont="1" applyFill="1" applyBorder="1" applyAlignment="1">
      <alignment horizontal="center" vertical="center"/>
    </xf>
    <xf numFmtId="0" fontId="28" fillId="26" borderId="13" xfId="151" applyFont="1" applyFill="1" applyBorder="1" applyAlignment="1">
      <alignment horizontal="center" vertical="center"/>
    </xf>
    <xf numFmtId="0" fontId="27" fillId="26" borderId="11" xfId="151" applyFont="1" applyFill="1" applyBorder="1" applyAlignment="1">
      <alignment horizontal="center"/>
    </xf>
    <xf numFmtId="0" fontId="27" fillId="26" borderId="12" xfId="151" applyFont="1" applyFill="1" applyBorder="1" applyAlignment="1">
      <alignment horizontal="center"/>
    </xf>
    <xf numFmtId="0" fontId="26" fillId="0" borderId="16" xfId="151" applyFont="1" applyBorder="1" applyAlignment="1">
      <alignment horizontal="left"/>
    </xf>
    <xf numFmtId="0" fontId="26" fillId="0" borderId="17" xfId="151" applyFont="1" applyBorder="1" applyAlignment="1">
      <alignment horizontal="left"/>
    </xf>
    <xf numFmtId="0" fontId="28" fillId="26" borderId="11" xfId="151" applyFont="1" applyFill="1" applyBorder="1" applyAlignment="1">
      <alignment horizontal="center" vertical="center" wrapText="1"/>
    </xf>
    <xf numFmtId="0" fontId="28" fillId="26" borderId="14" xfId="151" applyFont="1" applyFill="1" applyBorder="1" applyAlignment="1">
      <alignment horizontal="center" vertical="center" wrapText="1"/>
    </xf>
    <xf numFmtId="0" fontId="26" fillId="0" borderId="22" xfId="151" applyFont="1" applyBorder="1" applyAlignment="1">
      <alignment wrapText="1"/>
    </xf>
    <xf numFmtId="0" fontId="0" fillId="0" borderId="21" xfId="0" applyBorder="1" applyAlignment="1">
      <alignment wrapText="1"/>
    </xf>
  </cellXfs>
  <cellStyles count="20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ální_Rezervy_prez_1_12_03" xfId="197"/>
    <cellStyle name="Note" xfId="198" builtinId="10" customBuiltin="1"/>
    <cellStyle name="Output" xfId="199" builtinId="21" customBuiltin="1"/>
    <cellStyle name="Standard_0103_s Versicherung" xfId="200"/>
    <cellStyle name="Title" xfId="201" builtinId="15" customBuiltin="1"/>
    <cellStyle name="Total" xfId="202" builtinId="25" customBuiltin="1"/>
    <cellStyle name="Warning Text" xfId="20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787372193893133E-2"/>
          <c:y val="1.7605633802816902E-2"/>
          <c:w val="0.63120676668946474"/>
          <c:h val="0.8661971830985938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Udio!$B$5</c:f>
              <c:strCache>
                <c:ptCount val="1"/>
                <c:pt idx="0">
                  <c:v>Prvih pet osiguravatelja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2007.</c:v>
                </c:pt>
                <c:pt idx="1">
                  <c:v>2008.</c:v>
                </c:pt>
                <c:pt idx="2">
                  <c:v>2009.</c:v>
                </c:pt>
                <c:pt idx="3">
                  <c:v>2010.</c:v>
                </c:pt>
              </c:strCache>
            </c:strRef>
          </c:cat>
          <c:val>
            <c:numRef>
              <c:f>Udio!$C$5:$F$5</c:f>
              <c:numCache>
                <c:formatCode>0.00%</c:formatCode>
                <c:ptCount val="4"/>
                <c:pt idx="0">
                  <c:v>0.45979999999999999</c:v>
                </c:pt>
                <c:pt idx="1">
                  <c:v>0.44789999999999996</c:v>
                </c:pt>
                <c:pt idx="2">
                  <c:v>0.44770000000000004</c:v>
                </c:pt>
                <c:pt idx="3">
                  <c:v>0.46009999999999995</c:v>
                </c:pt>
              </c:numCache>
            </c:numRef>
          </c:val>
        </c:ser>
        <c:ser>
          <c:idx val="1"/>
          <c:order val="1"/>
          <c:tx>
            <c:strRef>
              <c:f>Udio!$B$6</c:f>
              <c:strCache>
                <c:ptCount val="1"/>
                <c:pt idx="0">
                  <c:v>Prvih deset osiguravatelja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2007.</c:v>
                </c:pt>
                <c:pt idx="1">
                  <c:v>2008.</c:v>
                </c:pt>
                <c:pt idx="2">
                  <c:v>2009.</c:v>
                </c:pt>
                <c:pt idx="3">
                  <c:v>2010.</c:v>
                </c:pt>
              </c:strCache>
            </c:strRef>
          </c:cat>
          <c:val>
            <c:numRef>
              <c:f>Udio!$C$6:$F$6</c:f>
              <c:numCache>
                <c:formatCode>0.00%</c:formatCode>
                <c:ptCount val="4"/>
                <c:pt idx="0">
                  <c:v>0.71739999999999993</c:v>
                </c:pt>
                <c:pt idx="1">
                  <c:v>0.69689999999999996</c:v>
                </c:pt>
                <c:pt idx="2">
                  <c:v>0.69779999999999998</c:v>
                </c:pt>
                <c:pt idx="3">
                  <c:v>0.71709999999999996</c:v>
                </c:pt>
              </c:numCache>
            </c:numRef>
          </c:val>
        </c:ser>
        <c:ser>
          <c:idx val="2"/>
          <c:order val="2"/>
          <c:tx>
            <c:strRef>
              <c:f>Udio!$B$7</c:f>
              <c:strCache>
                <c:ptCount val="1"/>
                <c:pt idx="0">
                  <c:v>Dominantno društvo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2007.</c:v>
                </c:pt>
                <c:pt idx="1">
                  <c:v>2008.</c:v>
                </c:pt>
                <c:pt idx="2">
                  <c:v>2009.</c:v>
                </c:pt>
                <c:pt idx="3">
                  <c:v>2010.</c:v>
                </c:pt>
              </c:strCache>
            </c:strRef>
          </c:cat>
          <c:val>
            <c:numRef>
              <c:f>Udio!$C$7:$F$7</c:f>
              <c:numCache>
                <c:formatCode>0.00%</c:formatCode>
                <c:ptCount val="4"/>
                <c:pt idx="0">
                  <c:v>0.1308</c:v>
                </c:pt>
                <c:pt idx="1">
                  <c:v>0.11849999999999999</c:v>
                </c:pt>
                <c:pt idx="2">
                  <c:v>0.11779999999999999</c:v>
                </c:pt>
                <c:pt idx="3">
                  <c:v>0.12429999999999999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312384"/>
        <c:axId val="59314176"/>
        <c:axId val="0"/>
      </c:bar3DChart>
      <c:catAx>
        <c:axId val="5931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sr-Latn-RS"/>
          </a:p>
        </c:txPr>
        <c:crossAx val="59314176"/>
        <c:crosses val="autoZero"/>
        <c:auto val="1"/>
        <c:lblAlgn val="ctr"/>
        <c:lblOffset val="100"/>
        <c:noMultiLvlLbl val="0"/>
      </c:catAx>
      <c:valAx>
        <c:axId val="5931417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sr-Latn-RS"/>
          </a:p>
        </c:txPr>
        <c:crossAx val="593123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45028945849865"/>
          <c:y val="0.16688803579267894"/>
          <c:w val="0.2724591872824414"/>
          <c:h val="0.59610203528829353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itchFamily="34" charset="0"/>
              <a:ea typeface="Arial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266" l="0.70000000000000062" r="0.70000000000000062" t="0.750000000000002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5893391720517"/>
          <c:y val="6.7415976913539385E-2"/>
          <c:w val="0.74801732239219565"/>
          <c:h val="0.670414437084640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Životno'!$B$22:$C$22</c:f>
              <c:strCache>
                <c:ptCount val="1"/>
                <c:pt idx="0">
                  <c:v>Tržišni udio prva četiri društva 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1409684900498549E-3"/>
                  <c:y val="8.51093613298339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7173038555365733E-4"/>
                  <c:y val="5.6255468066491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1004180033051441E-3"/>
                  <c:y val="8.4531933508311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0182662352391146E-5"/>
                  <c:y val="8.6362204724409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Životno'!$D$21:$G$21</c:f>
              <c:strCache>
                <c:ptCount val="4"/>
                <c:pt idx="0">
                  <c:v>2007.</c:v>
                </c:pt>
                <c:pt idx="1">
                  <c:v>2008.</c:v>
                </c:pt>
                <c:pt idx="2">
                  <c:v>2009.</c:v>
                </c:pt>
                <c:pt idx="3">
                  <c:v>2010.</c:v>
                </c:pt>
              </c:strCache>
            </c:strRef>
          </c:cat>
          <c:val>
            <c:numRef>
              <c:f>'HHI - Životno'!$D$22:$G$22</c:f>
              <c:numCache>
                <c:formatCode>0.00%</c:formatCode>
                <c:ptCount val="4"/>
                <c:pt idx="0">
                  <c:v>0.75226126043482255</c:v>
                </c:pt>
                <c:pt idx="1">
                  <c:v>0.76837332039188322</c:v>
                </c:pt>
                <c:pt idx="2">
                  <c:v>0.79892494812082082</c:v>
                </c:pt>
                <c:pt idx="3">
                  <c:v>0.78817390371175233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333248"/>
        <c:axId val="59347328"/>
      </c:barChart>
      <c:lineChart>
        <c:grouping val="standard"/>
        <c:varyColors val="0"/>
        <c:ser>
          <c:idx val="1"/>
          <c:order val="1"/>
          <c:tx>
            <c:strRef>
              <c:f>'HHI - Životno'!$B$23:$C$23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5.4075220820676922E-2"/>
                  <c:y val="-7.0189709675852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6.0523648207398431E-2"/>
                  <c:y val="-6.9351880652753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9114898136481594E-2"/>
                  <c:y val="-5.6847820089002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1833101436552628E-2"/>
                  <c:y val="-6.0040268447786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Životno'!$D$21:$G$21</c:f>
              <c:strCache>
                <c:ptCount val="4"/>
                <c:pt idx="0">
                  <c:v>2007.</c:v>
                </c:pt>
                <c:pt idx="1">
                  <c:v>2008.</c:v>
                </c:pt>
                <c:pt idx="2">
                  <c:v>2009.</c:v>
                </c:pt>
                <c:pt idx="3">
                  <c:v>2010.</c:v>
                </c:pt>
              </c:strCache>
            </c:strRef>
          </c:cat>
          <c:val>
            <c:numRef>
              <c:f>'HHI - Životno'!$D$23:$G$23</c:f>
              <c:numCache>
                <c:formatCode>#,##0</c:formatCode>
                <c:ptCount val="4"/>
                <c:pt idx="0">
                  <c:v>1676.4124647071535</c:v>
                </c:pt>
                <c:pt idx="1">
                  <c:v>1737.1226156996213</c:v>
                </c:pt>
                <c:pt idx="2">
                  <c:v>1838.2488007168054</c:v>
                </c:pt>
                <c:pt idx="3">
                  <c:v>1786.5409265209078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48864"/>
        <c:axId val="59350400"/>
      </c:lineChart>
      <c:catAx>
        <c:axId val="5933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r-Latn-RS"/>
          </a:p>
        </c:txPr>
        <c:crossAx val="59347328"/>
        <c:crosses val="autoZero"/>
        <c:auto val="1"/>
        <c:lblAlgn val="ctr"/>
        <c:lblOffset val="100"/>
        <c:noMultiLvlLbl val="0"/>
      </c:catAx>
      <c:valAx>
        <c:axId val="59347328"/>
        <c:scaling>
          <c:orientation val="minMax"/>
          <c:max val="0.95000000000000062"/>
          <c:min val="0.70000000000000062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59333248"/>
        <c:crosses val="autoZero"/>
        <c:crossBetween val="between"/>
      </c:valAx>
      <c:catAx>
        <c:axId val="59348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9350400"/>
        <c:crosses val="autoZero"/>
        <c:auto val="1"/>
        <c:lblAlgn val="ctr"/>
        <c:lblOffset val="100"/>
        <c:noMultiLvlLbl val="0"/>
      </c:catAx>
      <c:valAx>
        <c:axId val="59350400"/>
        <c:scaling>
          <c:orientation val="minMax"/>
          <c:max val="1900"/>
          <c:min val="15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59348864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3.5714354915277226E-2"/>
          <c:y val="0.89887969218052521"/>
          <c:w val="0.88889061122467961"/>
          <c:h val="6.7415976913539385E-2"/>
        </c:manualLayout>
      </c:layout>
      <c:overlay val="0"/>
      <c:txPr>
        <a:bodyPr/>
        <a:lstStyle/>
        <a:p>
          <a:pPr>
            <a:defRPr sz="900"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+mn-lt"/>
          <a:cs typeface="Arial" pitchFamily="34" charset="0"/>
        </a:defRPr>
      </a:pPr>
      <a:endParaRPr lang="sr-Latn-RS"/>
    </a:p>
  </c:txPr>
  <c:printSettings>
    <c:headerFooter alignWithMargins="0"/>
    <c:pageMargins b="0.75000000000000555" l="0.70000000000000062" r="0.70000000000000062" t="0.750000000000005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37148217636329E-2"/>
          <c:y val="6.0000195313135794E-2"/>
          <c:w val="0.7598499061913726"/>
          <c:h val="0.686668901916998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Neživotno'!$B$36</c:f>
              <c:strCache>
                <c:ptCount val="1"/>
                <c:pt idx="0">
                  <c:v>Tržišni udio prva četiri društva 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7300970586931927E-3"/>
                  <c:y val="1.19451544435773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1137078784476544E-2"/>
                  <c:y val="9.0125663497562028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5.039567052242306E-3"/>
                  <c:y val="6.46930210843035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6.4467457515278593E-3"/>
                  <c:y val="4.95425467267098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Neživotno'!$D$35:$G$35</c:f>
              <c:strCache>
                <c:ptCount val="4"/>
                <c:pt idx="0">
                  <c:v>2007.</c:v>
                </c:pt>
                <c:pt idx="1">
                  <c:v>2008.</c:v>
                </c:pt>
                <c:pt idx="2">
                  <c:v>2009.</c:v>
                </c:pt>
                <c:pt idx="3">
                  <c:v>2010.</c:v>
                </c:pt>
              </c:strCache>
            </c:strRef>
          </c:cat>
          <c:val>
            <c:numRef>
              <c:f>'HHI - Neživotno'!$D$36:$G$36</c:f>
              <c:numCache>
                <c:formatCode>0.00%</c:formatCode>
                <c:ptCount val="4"/>
                <c:pt idx="0">
                  <c:v>0.41432067663442818</c:v>
                </c:pt>
                <c:pt idx="1">
                  <c:v>0.40916229284622063</c:v>
                </c:pt>
                <c:pt idx="2">
                  <c:v>0.42049276576282596</c:v>
                </c:pt>
                <c:pt idx="3">
                  <c:v>0.42781843844584277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971264"/>
        <c:axId val="60989440"/>
      </c:barChart>
      <c:lineChart>
        <c:grouping val="stacked"/>
        <c:varyColors val="0"/>
        <c:ser>
          <c:idx val="1"/>
          <c:order val="1"/>
          <c:tx>
            <c:strRef>
              <c:f>'HHI - Neživotno'!$B$37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061746268583252E-2"/>
                  <c:y val="-4.4078056561505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530740177177828E-2"/>
                  <c:y val="-4.7384445996070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7999931059274399E-2"/>
                  <c:y val="-4.1670097106370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221270183628541E-2"/>
                  <c:y val="-4.2071331437542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Neživotno'!$D$35:$G$35</c:f>
              <c:strCache>
                <c:ptCount val="4"/>
                <c:pt idx="0">
                  <c:v>2007.</c:v>
                </c:pt>
                <c:pt idx="1">
                  <c:v>2008.</c:v>
                </c:pt>
                <c:pt idx="2">
                  <c:v>2009.</c:v>
                </c:pt>
                <c:pt idx="3">
                  <c:v>2010.</c:v>
                </c:pt>
              </c:strCache>
            </c:strRef>
          </c:cat>
          <c:val>
            <c:numRef>
              <c:f>'HHI - Neživotno'!$D$37:$G$37</c:f>
              <c:numCache>
                <c:formatCode>#,##0</c:formatCode>
                <c:ptCount val="4"/>
                <c:pt idx="0">
                  <c:v>734.08737689175314</c:v>
                </c:pt>
                <c:pt idx="1">
                  <c:v>702.05639330655447</c:v>
                </c:pt>
                <c:pt idx="2">
                  <c:v>711.48779079887618</c:v>
                </c:pt>
                <c:pt idx="3">
                  <c:v>727.87580845975299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90976"/>
        <c:axId val="60992512"/>
      </c:lineChart>
      <c:catAx>
        <c:axId val="6097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60989440"/>
        <c:crossesAt val="0.35000000000000031"/>
        <c:auto val="1"/>
        <c:lblAlgn val="ctr"/>
        <c:lblOffset val="100"/>
        <c:noMultiLvlLbl val="0"/>
      </c:catAx>
      <c:valAx>
        <c:axId val="60989440"/>
        <c:scaling>
          <c:orientation val="minMax"/>
          <c:max val="0.55000000000000004"/>
          <c:min val="0.35000000000000031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60971264"/>
        <c:crosses val="autoZero"/>
        <c:crossBetween val="between"/>
      </c:valAx>
      <c:catAx>
        <c:axId val="609909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0992512"/>
        <c:crosses val="autoZero"/>
        <c:auto val="1"/>
        <c:lblAlgn val="ctr"/>
        <c:lblOffset val="100"/>
        <c:noMultiLvlLbl val="0"/>
      </c:catAx>
      <c:valAx>
        <c:axId val="60992512"/>
        <c:scaling>
          <c:orientation val="minMax"/>
          <c:max val="800"/>
          <c:min val="6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60990976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7.3170731707317069E-2"/>
          <c:y val="0.90000292969703521"/>
          <c:w val="0.82363977485928763"/>
          <c:h val="6.0000195313135794E-2"/>
        </c:manualLayout>
      </c:layout>
      <c:overlay val="0"/>
      <c:txPr>
        <a:bodyPr/>
        <a:lstStyle/>
        <a:p>
          <a:pPr>
            <a:defRPr sz="900"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100">
          <a:latin typeface="+mn-lt"/>
          <a:cs typeface="Arial" pitchFamily="34" charset="0"/>
        </a:defRPr>
      </a:pPr>
      <a:endParaRPr lang="sr-Latn-RS"/>
    </a:p>
  </c:txPr>
  <c:printSettings>
    <c:headerFooter alignWithMargins="0"/>
    <c:pageMargins b="0.750000000000005" l="0.70000000000000062" r="0.70000000000000062" t="0.750000000000005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887956235357"/>
          <c:y val="6.0000195313135794E-2"/>
          <c:w val="0.78878576663420585"/>
          <c:h val="0.740002408862007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Ukupno'!$B$36</c:f>
              <c:strCache>
                <c:ptCount val="1"/>
                <c:pt idx="0">
                  <c:v>Tržišni udio prva četiri društva 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0946857441463237E-2"/>
                  <c:y val="6.5614382601863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0012359006974727E-2"/>
                  <c:y val="9.48931335291925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7.20850375089244E-3"/>
                  <c:y val="1.57934253389209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0012326485286474E-2"/>
                  <c:y val="1.38741892788257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Ukupno'!$D$35:$G$35</c:f>
              <c:strCache>
                <c:ptCount val="4"/>
                <c:pt idx="0">
                  <c:v>2007.</c:v>
                </c:pt>
                <c:pt idx="1">
                  <c:v>2008.</c:v>
                </c:pt>
                <c:pt idx="2">
                  <c:v>2009.</c:v>
                </c:pt>
                <c:pt idx="3">
                  <c:v>2010.</c:v>
                </c:pt>
              </c:strCache>
            </c:strRef>
          </c:cat>
          <c:val>
            <c:numRef>
              <c:f>'HHI - Ukupno'!$D$36:$G$36</c:f>
              <c:numCache>
                <c:formatCode>0.00%</c:formatCode>
                <c:ptCount val="4"/>
                <c:pt idx="0">
                  <c:v>0.38967935697361911</c:v>
                </c:pt>
                <c:pt idx="1">
                  <c:v>0.3760287623070761</c:v>
                </c:pt>
                <c:pt idx="2">
                  <c:v>0.37815857123233604</c:v>
                </c:pt>
                <c:pt idx="3">
                  <c:v>0.38539307513204202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336640"/>
        <c:axId val="66338176"/>
      </c:barChart>
      <c:lineChart>
        <c:grouping val="stacked"/>
        <c:varyColors val="0"/>
        <c:ser>
          <c:idx val="1"/>
          <c:order val="1"/>
          <c:tx>
            <c:strRef>
              <c:f>'HHI - Ukupno'!$B$37:$C$37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539012100879308E-2"/>
                  <c:y val="-4.2269677946382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1651261512549095E-2"/>
                  <c:y val="-4.2801581635407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0716599362596167E-2"/>
                  <c:y val="-4.3858438676190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4174651696472263E-2"/>
                  <c:y val="-3.1935635216259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Ukupno'!$D$35:$G$35</c:f>
              <c:strCache>
                <c:ptCount val="4"/>
                <c:pt idx="0">
                  <c:v>2007.</c:v>
                </c:pt>
                <c:pt idx="1">
                  <c:v>2008.</c:v>
                </c:pt>
                <c:pt idx="2">
                  <c:v>2009.</c:v>
                </c:pt>
                <c:pt idx="3">
                  <c:v>2010.</c:v>
                </c:pt>
              </c:strCache>
            </c:strRef>
          </c:cat>
          <c:val>
            <c:numRef>
              <c:f>'HHI - Ukupno'!$D$37:$G$37</c:f>
              <c:numCache>
                <c:formatCode>#,##0</c:formatCode>
                <c:ptCount val="4"/>
                <c:pt idx="0">
                  <c:v>655.54288047561852</c:v>
                </c:pt>
                <c:pt idx="1">
                  <c:v>623.86753964501702</c:v>
                </c:pt>
                <c:pt idx="2">
                  <c:v>622.68097521065704</c:v>
                </c:pt>
                <c:pt idx="3">
                  <c:v>643.02053062826383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360448"/>
        <c:axId val="66361984"/>
      </c:lineChart>
      <c:catAx>
        <c:axId val="6633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r-Latn-RS"/>
          </a:p>
        </c:txPr>
        <c:crossAx val="66338176"/>
        <c:crossesAt val="0.30000000000000032"/>
        <c:auto val="1"/>
        <c:lblAlgn val="ctr"/>
        <c:lblOffset val="100"/>
        <c:noMultiLvlLbl val="0"/>
      </c:catAx>
      <c:valAx>
        <c:axId val="66338176"/>
        <c:scaling>
          <c:orientation val="minMax"/>
          <c:max val="0.55000000000000004"/>
          <c:min val="0.30000000000000032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r-Latn-RS"/>
          </a:p>
        </c:txPr>
        <c:crossAx val="66336640"/>
        <c:crosses val="autoZero"/>
        <c:crossBetween val="between"/>
        <c:majorUnit val="0.05"/>
        <c:minorUnit val="1.0000000000000005E-2"/>
      </c:valAx>
      <c:catAx>
        <c:axId val="66360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6361984"/>
        <c:crossesAt val="500"/>
        <c:auto val="1"/>
        <c:lblAlgn val="ctr"/>
        <c:lblOffset val="100"/>
        <c:noMultiLvlLbl val="0"/>
      </c:catAx>
      <c:valAx>
        <c:axId val="66361984"/>
        <c:scaling>
          <c:orientation val="minMax"/>
          <c:max val="700"/>
          <c:min val="5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r-Latn-RS"/>
          </a:p>
        </c:txPr>
        <c:crossAx val="66360448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4.1121532857707407E-2"/>
          <c:y val="0.91000296224922606"/>
          <c:w val="0.8953279199473545"/>
          <c:h val="6.0000195313135794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50">
          <a:latin typeface="+mn-lt"/>
          <a:cs typeface="Arial" pitchFamily="34" charset="0"/>
        </a:defRPr>
      </a:pPr>
      <a:endParaRPr lang="sr-Latn-RS"/>
    </a:p>
  </c:txPr>
  <c:printSettings>
    <c:headerFooter alignWithMargins="0"/>
    <c:pageMargins b="0.750000000000005" l="0.70000000000000062" r="0.70000000000000062" t="0.75000000000000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9</xdr:row>
      <xdr:rowOff>19049</xdr:rowOff>
    </xdr:from>
    <xdr:to>
      <xdr:col>6</xdr:col>
      <xdr:colOff>1270</xdr:colOff>
      <xdr:row>23</xdr:row>
      <xdr:rowOff>118574</xdr:rowOff>
    </xdr:to>
    <xdr:graphicFrame macro="">
      <xdr:nvGraphicFramePr>
        <xdr:cNvPr id="1026" name="Chart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25</xdr:row>
      <xdr:rowOff>9525</xdr:rowOff>
    </xdr:from>
    <xdr:to>
      <xdr:col>6</xdr:col>
      <xdr:colOff>152400</xdr:colOff>
      <xdr:row>40</xdr:row>
      <xdr:rowOff>9525</xdr:rowOff>
    </xdr:to>
    <xdr:graphicFrame macro="">
      <xdr:nvGraphicFramePr>
        <xdr:cNvPr id="4097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39</xdr:row>
      <xdr:rowOff>9526</xdr:rowOff>
    </xdr:from>
    <xdr:to>
      <xdr:col>5</xdr:col>
      <xdr:colOff>756039</xdr:colOff>
      <xdr:row>55</xdr:row>
      <xdr:rowOff>114300</xdr:rowOff>
    </xdr:to>
    <xdr:graphicFrame macro="">
      <xdr:nvGraphicFramePr>
        <xdr:cNvPr id="6145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39</xdr:row>
      <xdr:rowOff>30976</xdr:rowOff>
    </xdr:from>
    <xdr:to>
      <xdr:col>5</xdr:col>
      <xdr:colOff>649845</xdr:colOff>
      <xdr:row>55</xdr:row>
      <xdr:rowOff>19050</xdr:rowOff>
    </xdr:to>
    <xdr:graphicFrame macro="">
      <xdr:nvGraphicFramePr>
        <xdr:cNvPr id="8193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7"/>
  <sheetViews>
    <sheetView showGridLines="0" tabSelected="1" showRuler="0" view="pageLayout" zoomScaleNormal="100" workbookViewId="0">
      <selection activeCell="B2" sqref="B2:F2"/>
    </sheetView>
  </sheetViews>
  <sheetFormatPr defaultColWidth="10.42578125" defaultRowHeight="12.75" x14ac:dyDescent="0.2"/>
  <cols>
    <col min="1" max="1" width="3" style="1" customWidth="1"/>
    <col min="2" max="2" width="28.85546875" style="1" customWidth="1"/>
    <col min="3" max="16384" width="10.42578125" style="1"/>
  </cols>
  <sheetData>
    <row r="2" spans="2:6" ht="15.75" x14ac:dyDescent="0.25">
      <c r="B2" s="65" t="s">
        <v>41</v>
      </c>
      <c r="C2" s="66"/>
      <c r="D2" s="66"/>
      <c r="E2" s="66"/>
      <c r="F2" s="67"/>
    </row>
    <row r="3" spans="2:6" ht="16.5" thickBot="1" x14ac:dyDescent="0.3">
      <c r="B3" s="2"/>
      <c r="C3" s="3"/>
      <c r="D3" s="3"/>
    </row>
    <row r="4" spans="2:6" ht="26.25" customHeight="1" x14ac:dyDescent="0.2">
      <c r="B4" s="57" t="s">
        <v>26</v>
      </c>
      <c r="C4" s="58" t="s">
        <v>35</v>
      </c>
      <c r="D4" s="58" t="s">
        <v>36</v>
      </c>
      <c r="E4" s="58" t="s">
        <v>37</v>
      </c>
      <c r="F4" s="59" t="s">
        <v>38</v>
      </c>
    </row>
    <row r="5" spans="2:6" ht="15" x14ac:dyDescent="0.25">
      <c r="B5" s="60" t="s">
        <v>27</v>
      </c>
      <c r="C5" s="4">
        <v>0.45979999999999999</v>
      </c>
      <c r="D5" s="4">
        <v>0.44789999999999996</v>
      </c>
      <c r="E5" s="4">
        <v>0.44770000000000004</v>
      </c>
      <c r="F5" s="61">
        <v>0.46009999999999995</v>
      </c>
    </row>
    <row r="6" spans="2:6" ht="15" x14ac:dyDescent="0.25">
      <c r="B6" s="60" t="s">
        <v>48</v>
      </c>
      <c r="C6" s="4">
        <v>0.71739999999999993</v>
      </c>
      <c r="D6" s="4">
        <v>0.69689999999999996</v>
      </c>
      <c r="E6" s="4">
        <v>0.69779999999999998</v>
      </c>
      <c r="F6" s="61">
        <v>0.71709999999999996</v>
      </c>
    </row>
    <row r="7" spans="2:6" ht="15.75" thickBot="1" x14ac:dyDescent="0.3">
      <c r="B7" s="62" t="s">
        <v>28</v>
      </c>
      <c r="C7" s="63">
        <v>0.1308</v>
      </c>
      <c r="D7" s="63">
        <v>0.11849999999999999</v>
      </c>
      <c r="E7" s="63">
        <v>0.11779999999999999</v>
      </c>
      <c r="F7" s="64">
        <v>0.12429999999999999</v>
      </c>
    </row>
  </sheetData>
  <mergeCells count="1">
    <mergeCell ref="B2:F2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osiguranja&amp;RGodišnje izvješće</oddHeader>
    <oddFooter>&amp;CU izvješće su uključeni podatci zaključno s 31.12.2010. godine.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23"/>
  <sheetViews>
    <sheetView showGridLines="0" showRuler="0" view="pageLayout" zoomScaleNormal="100" workbookViewId="0">
      <selection activeCell="B2" sqref="B2:N2"/>
    </sheetView>
  </sheetViews>
  <sheetFormatPr defaultColWidth="10.42578125" defaultRowHeight="15" x14ac:dyDescent="0.25"/>
  <cols>
    <col min="1" max="1" width="3.5703125" style="5" customWidth="1"/>
    <col min="2" max="2" width="29.7109375" style="5" customWidth="1"/>
    <col min="3" max="3" width="17.85546875" style="5" customWidth="1"/>
    <col min="4" max="4" width="7.85546875" style="5" customWidth="1"/>
    <col min="5" max="5" width="7.5703125" style="5" customWidth="1"/>
    <col min="6" max="6" width="15.85546875" style="5" bestFit="1" customWidth="1"/>
    <col min="7" max="7" width="8.140625" style="5" customWidth="1"/>
    <col min="8" max="8" width="7.7109375" style="5" customWidth="1"/>
    <col min="9" max="9" width="15.85546875" style="5" bestFit="1" customWidth="1"/>
    <col min="10" max="10" width="9" style="5" customWidth="1"/>
    <col min="11" max="11" width="7.7109375" style="5" customWidth="1"/>
    <col min="12" max="12" width="15.85546875" style="5" bestFit="1" customWidth="1"/>
    <col min="13" max="13" width="8.28515625" style="5" customWidth="1"/>
    <col min="14" max="14" width="7.28515625" style="5" customWidth="1"/>
    <col min="15" max="15" width="8.28515625" style="5" bestFit="1" customWidth="1"/>
    <col min="16" max="16" width="7.28515625" style="5" bestFit="1" customWidth="1"/>
    <col min="17" max="17" width="6.140625" style="5" bestFit="1" customWidth="1"/>
    <col min="18" max="16384" width="10.42578125" style="5"/>
  </cols>
  <sheetData>
    <row r="2" spans="2:16" x14ac:dyDescent="0.25">
      <c r="B2" s="68" t="s">
        <v>33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70"/>
    </row>
    <row r="3" spans="2:16" ht="15.75" thickBot="1" x14ac:dyDescent="0.3">
      <c r="B3" s="6"/>
    </row>
    <row r="4" spans="2:16" ht="18" customHeight="1" x14ac:dyDescent="0.25">
      <c r="B4" s="77" t="s">
        <v>29</v>
      </c>
      <c r="C4" s="71" t="s">
        <v>35</v>
      </c>
      <c r="D4" s="71"/>
      <c r="E4" s="71"/>
      <c r="F4" s="71" t="s">
        <v>36</v>
      </c>
      <c r="G4" s="71"/>
      <c r="H4" s="71"/>
      <c r="I4" s="71" t="s">
        <v>37</v>
      </c>
      <c r="J4" s="71"/>
      <c r="K4" s="71"/>
      <c r="L4" s="71" t="s">
        <v>38</v>
      </c>
      <c r="M4" s="71"/>
      <c r="N4" s="72"/>
    </row>
    <row r="5" spans="2:16" ht="39" customHeight="1" x14ac:dyDescent="0.25">
      <c r="B5" s="78"/>
      <c r="C5" s="41" t="s">
        <v>30</v>
      </c>
      <c r="D5" s="41" t="s">
        <v>31</v>
      </c>
      <c r="E5" s="42" t="s">
        <v>0</v>
      </c>
      <c r="F5" s="41" t="s">
        <v>30</v>
      </c>
      <c r="G5" s="41" t="s">
        <v>31</v>
      </c>
      <c r="H5" s="42" t="s">
        <v>0</v>
      </c>
      <c r="I5" s="41" t="s">
        <v>30</v>
      </c>
      <c r="J5" s="41" t="s">
        <v>31</v>
      </c>
      <c r="K5" s="42" t="s">
        <v>0</v>
      </c>
      <c r="L5" s="41" t="s">
        <v>30</v>
      </c>
      <c r="M5" s="41" t="s">
        <v>31</v>
      </c>
      <c r="N5" s="43" t="s">
        <v>0</v>
      </c>
    </row>
    <row r="6" spans="2:16" ht="16.5" customHeight="1" x14ac:dyDescent="0.25">
      <c r="B6" s="7" t="s">
        <v>2</v>
      </c>
      <c r="C6" s="8">
        <v>10112</v>
      </c>
      <c r="D6" s="56">
        <f>C6/C$18*100</f>
        <v>18.552426382900652</v>
      </c>
      <c r="E6" s="9">
        <f>D6^2</f>
        <v>344.19252469294815</v>
      </c>
      <c r="F6" s="8">
        <v>15038</v>
      </c>
      <c r="G6" s="56">
        <f t="shared" ref="G6:G14" si="0">F6/F$18*100</f>
        <v>22.806272559070642</v>
      </c>
      <c r="H6" s="9">
        <f t="shared" ref="H6:H14" si="1">G6^2</f>
        <v>520.12606803861854</v>
      </c>
      <c r="I6" s="8">
        <v>17703</v>
      </c>
      <c r="J6" s="56">
        <f t="shared" ref="J6:J14" si="2">I6/I$18*100</f>
        <v>25.511586350011527</v>
      </c>
      <c r="K6" s="9">
        <f t="shared" ref="K6:K14" si="3">J6^2</f>
        <v>650.84103809409442</v>
      </c>
      <c r="L6" s="10">
        <v>19208</v>
      </c>
      <c r="M6" s="56">
        <f t="shared" ref="M6:M17" si="4">L6/L$18*100</f>
        <v>25.766295089004252</v>
      </c>
      <c r="N6" s="11">
        <f t="shared" ref="N6:N17" si="5">M6^2</f>
        <v>663.90196261364463</v>
      </c>
    </row>
    <row r="7" spans="2:16" x14ac:dyDescent="0.25">
      <c r="B7" s="7" t="s">
        <v>4</v>
      </c>
      <c r="C7" s="8">
        <v>15163</v>
      </c>
      <c r="D7" s="56">
        <f>C7/C$18*100</f>
        <v>27.819466104027153</v>
      </c>
      <c r="E7" s="9">
        <f t="shared" ref="E7:E14" si="6">D7^2</f>
        <v>773.9226943131157</v>
      </c>
      <c r="F7" s="8">
        <v>16850</v>
      </c>
      <c r="G7" s="56">
        <f t="shared" si="0"/>
        <v>25.55430859292062</v>
      </c>
      <c r="H7" s="9">
        <f t="shared" si="1"/>
        <v>653.02268766221664</v>
      </c>
      <c r="I7" s="8">
        <v>17148</v>
      </c>
      <c r="J7" s="56">
        <f t="shared" si="2"/>
        <v>24.711782338021674</v>
      </c>
      <c r="K7" s="9">
        <f t="shared" si="3"/>
        <v>610.67218632175991</v>
      </c>
      <c r="L7" s="10">
        <v>16870</v>
      </c>
      <c r="M7" s="56">
        <f t="shared" si="4"/>
        <v>22.630018645954898</v>
      </c>
      <c r="N7" s="11">
        <f t="shared" si="5"/>
        <v>512.11774391626636</v>
      </c>
    </row>
    <row r="8" spans="2:16" x14ac:dyDescent="0.25">
      <c r="B8" s="7" t="s">
        <v>3</v>
      </c>
      <c r="C8" s="12">
        <v>8645</v>
      </c>
      <c r="D8" s="56">
        <f>C8/C$18*100</f>
        <v>15.860930189890835</v>
      </c>
      <c r="E8" s="9">
        <f t="shared" si="6"/>
        <v>251.56910648859053</v>
      </c>
      <c r="F8" s="12">
        <v>11784</v>
      </c>
      <c r="G8" s="56">
        <f t="shared" si="0"/>
        <v>17.8713336770906</v>
      </c>
      <c r="H8" s="9">
        <f t="shared" si="1"/>
        <v>319.38456739791263</v>
      </c>
      <c r="I8" s="8">
        <v>12658</v>
      </c>
      <c r="J8" s="56">
        <f t="shared" si="2"/>
        <v>18.241295826608255</v>
      </c>
      <c r="K8" s="9">
        <f t="shared" si="3"/>
        <v>332.74487343383572</v>
      </c>
      <c r="L8" s="10">
        <v>14126</v>
      </c>
      <c r="M8" s="56">
        <f t="shared" si="4"/>
        <v>18.949119347525723</v>
      </c>
      <c r="N8" s="11">
        <f t="shared" si="5"/>
        <v>359.06912404677371</v>
      </c>
      <c r="P8" s="13" t="s">
        <v>1</v>
      </c>
    </row>
    <row r="9" spans="2:16" x14ac:dyDescent="0.25">
      <c r="B9" s="14" t="s">
        <v>5</v>
      </c>
      <c r="C9" s="12">
        <v>4937</v>
      </c>
      <c r="D9" s="15">
        <f>C9/C$18*100</f>
        <v>9.0578845977433264</v>
      </c>
      <c r="E9" s="9">
        <f t="shared" si="6"/>
        <v>82.045273386035788</v>
      </c>
      <c r="F9" s="12">
        <v>6993</v>
      </c>
      <c r="G9" s="56">
        <f t="shared" si="0"/>
        <v>10.605417210106463</v>
      </c>
      <c r="H9" s="9">
        <f t="shared" si="1"/>
        <v>112.47487420042235</v>
      </c>
      <c r="I9" s="8">
        <v>7930</v>
      </c>
      <c r="J9" s="56">
        <f t="shared" si="2"/>
        <v>11.427830297440627</v>
      </c>
      <c r="K9" s="9">
        <f t="shared" si="3"/>
        <v>130.59530530710194</v>
      </c>
      <c r="L9" s="10">
        <v>8552</v>
      </c>
      <c r="M9" s="56">
        <f t="shared" si="4"/>
        <v>11.471957288690357</v>
      </c>
      <c r="N9" s="11">
        <f t="shared" si="5"/>
        <v>131.6058040335358</v>
      </c>
    </row>
    <row r="10" spans="2:16" x14ac:dyDescent="0.25">
      <c r="B10" s="7" t="s">
        <v>6</v>
      </c>
      <c r="C10" s="8">
        <v>7082</v>
      </c>
      <c r="D10" s="56">
        <f t="shared" ref="D10:D14" si="7">C10/C$18*100</f>
        <v>12.993303366663609</v>
      </c>
      <c r="E10" s="9">
        <f t="shared" si="6"/>
        <v>168.82593237815186</v>
      </c>
      <c r="F10" s="8">
        <v>6054</v>
      </c>
      <c r="G10" s="15">
        <f t="shared" si="0"/>
        <v>9.1813521793199673</v>
      </c>
      <c r="H10" s="9">
        <f t="shared" si="1"/>
        <v>84.297227840703513</v>
      </c>
      <c r="I10" s="8">
        <v>6333</v>
      </c>
      <c r="J10" s="15">
        <f t="shared" si="2"/>
        <v>9.126412266543694</v>
      </c>
      <c r="K10" s="9">
        <f t="shared" si="3"/>
        <v>83.291400858919204</v>
      </c>
      <c r="L10" s="10">
        <v>6504</v>
      </c>
      <c r="M10" s="15">
        <f t="shared" si="4"/>
        <v>8.7246971709123109</v>
      </c>
      <c r="N10" s="11">
        <f t="shared" si="5"/>
        <v>76.120340724125285</v>
      </c>
    </row>
    <row r="11" spans="2:16" x14ac:dyDescent="0.25">
      <c r="B11" s="7" t="s">
        <v>7</v>
      </c>
      <c r="C11" s="12">
        <v>2371</v>
      </c>
      <c r="D11" s="15">
        <f t="shared" si="7"/>
        <v>4.3500596275571048</v>
      </c>
      <c r="E11" s="9">
        <f t="shared" si="6"/>
        <v>18.923018763302256</v>
      </c>
      <c r="F11" s="12">
        <v>2986</v>
      </c>
      <c r="G11" s="15">
        <f t="shared" si="0"/>
        <v>4.528496466377506</v>
      </c>
      <c r="H11" s="9">
        <f t="shared" si="1"/>
        <v>20.507280245993559</v>
      </c>
      <c r="I11" s="8">
        <v>2140</v>
      </c>
      <c r="J11" s="15">
        <f t="shared" si="2"/>
        <v>3.0839289831680885</v>
      </c>
      <c r="K11" s="9">
        <f t="shared" si="3"/>
        <v>9.5106179732241607</v>
      </c>
      <c r="L11" s="8">
        <v>3110</v>
      </c>
      <c r="M11" s="15">
        <f t="shared" si="4"/>
        <v>4.1718647296336533</v>
      </c>
      <c r="N11" s="11">
        <f t="shared" si="5"/>
        <v>17.404455322361276</v>
      </c>
    </row>
    <row r="12" spans="2:16" x14ac:dyDescent="0.25">
      <c r="B12" s="7" t="s">
        <v>8</v>
      </c>
      <c r="C12" s="12">
        <v>2393</v>
      </c>
      <c r="D12" s="15">
        <f t="shared" si="7"/>
        <v>4.3904228969819288</v>
      </c>
      <c r="E12" s="9">
        <f t="shared" si="6"/>
        <v>19.275813214343192</v>
      </c>
      <c r="F12" s="12">
        <v>2578</v>
      </c>
      <c r="G12" s="15">
        <f t="shared" si="0"/>
        <v>3.9097333859079741</v>
      </c>
      <c r="H12" s="9">
        <f t="shared" si="1"/>
        <v>15.286015148883433</v>
      </c>
      <c r="I12" s="8">
        <v>2491</v>
      </c>
      <c r="J12" s="15">
        <f t="shared" si="2"/>
        <v>3.5897509799400504</v>
      </c>
      <c r="K12" s="9">
        <f t="shared" si="3"/>
        <v>12.886312097980552</v>
      </c>
      <c r="L12" s="8">
        <v>2818</v>
      </c>
      <c r="M12" s="15">
        <f t="shared" si="4"/>
        <v>3.7801655331535811</v>
      </c>
      <c r="N12" s="11">
        <f t="shared" si="5"/>
        <v>14.289651458042298</v>
      </c>
    </row>
    <row r="13" spans="2:16" x14ac:dyDescent="0.25">
      <c r="B13" s="7" t="s">
        <v>47</v>
      </c>
      <c r="C13" s="12">
        <v>1684</v>
      </c>
      <c r="D13" s="15">
        <f t="shared" si="7"/>
        <v>3.0896248050637558</v>
      </c>
      <c r="E13" s="9">
        <f t="shared" si="6"/>
        <v>9.5457814360652513</v>
      </c>
      <c r="F13" s="12">
        <v>1877</v>
      </c>
      <c r="G13" s="15">
        <f t="shared" si="0"/>
        <v>2.8466134853953715</v>
      </c>
      <c r="H13" s="9">
        <f t="shared" si="1"/>
        <v>8.1032083352347843</v>
      </c>
      <c r="I13" s="8">
        <v>1533</v>
      </c>
      <c r="J13" s="15">
        <f t="shared" si="2"/>
        <v>2.2091883790638689</v>
      </c>
      <c r="K13" s="9">
        <f t="shared" si="3"/>
        <v>4.8805132941908447</v>
      </c>
      <c r="L13" s="8">
        <v>2545</v>
      </c>
      <c r="M13" s="15">
        <f t="shared" si="4"/>
        <v>3.4139536131568002</v>
      </c>
      <c r="N13" s="11">
        <f t="shared" si="5"/>
        <v>11.655079272786372</v>
      </c>
    </row>
    <row r="14" spans="2:16" x14ac:dyDescent="0.25">
      <c r="B14" s="16" t="s">
        <v>43</v>
      </c>
      <c r="C14" s="17">
        <v>770</v>
      </c>
      <c r="D14" s="15">
        <f t="shared" si="7"/>
        <v>1.4127144298688195</v>
      </c>
      <c r="E14" s="9">
        <f t="shared" si="6"/>
        <v>1.9957620603595836</v>
      </c>
      <c r="F14" s="17">
        <v>640</v>
      </c>
      <c r="G14" s="15">
        <f t="shared" si="0"/>
        <v>0.97060875367769728</v>
      </c>
      <c r="H14" s="9">
        <f t="shared" si="1"/>
        <v>0.94208135271577287</v>
      </c>
      <c r="I14" s="18">
        <v>340</v>
      </c>
      <c r="J14" s="15">
        <f t="shared" si="2"/>
        <v>0.48997002536315426</v>
      </c>
      <c r="K14" s="9">
        <f t="shared" si="3"/>
        <v>0.24007062575437002</v>
      </c>
      <c r="L14" s="8">
        <v>312</v>
      </c>
      <c r="M14" s="15">
        <f t="shared" si="4"/>
        <v>0.41852790856774919</v>
      </c>
      <c r="N14" s="11">
        <f t="shared" si="5"/>
        <v>0.17516561025009422</v>
      </c>
    </row>
    <row r="15" spans="2:16" x14ac:dyDescent="0.25">
      <c r="B15" s="16" t="s">
        <v>11</v>
      </c>
      <c r="C15" s="17" t="s">
        <v>49</v>
      </c>
      <c r="D15" s="15" t="s">
        <v>49</v>
      </c>
      <c r="E15" s="9" t="s">
        <v>49</v>
      </c>
      <c r="F15" s="17" t="s">
        <v>49</v>
      </c>
      <c r="G15" s="15" t="s">
        <v>49</v>
      </c>
      <c r="H15" s="9" t="s">
        <v>49</v>
      </c>
      <c r="I15" s="18" t="s">
        <v>49</v>
      </c>
      <c r="J15" s="15" t="s">
        <v>49</v>
      </c>
      <c r="K15" s="9" t="s">
        <v>49</v>
      </c>
      <c r="L15" s="18">
        <v>297</v>
      </c>
      <c r="M15" s="15">
        <f t="shared" si="4"/>
        <v>0.39840637450199201</v>
      </c>
      <c r="N15" s="11">
        <f t="shared" si="5"/>
        <v>0.15872763924382152</v>
      </c>
    </row>
    <row r="16" spans="2:16" x14ac:dyDescent="0.25">
      <c r="B16" s="7" t="s">
        <v>9</v>
      </c>
      <c r="C16" s="12">
        <v>1348</v>
      </c>
      <c r="D16" s="15">
        <f>C16/C$18*100</f>
        <v>2.4731675993028159</v>
      </c>
      <c r="E16" s="9">
        <f>D16^2</f>
        <v>6.1165579742412541</v>
      </c>
      <c r="F16" s="12">
        <v>1138</v>
      </c>
      <c r="G16" s="15">
        <f>F16/F$18*100</f>
        <v>1.7258636901331554</v>
      </c>
      <c r="H16" s="9">
        <f>G16^2</f>
        <v>2.9786054769200323</v>
      </c>
      <c r="I16" s="8">
        <v>1116</v>
      </c>
      <c r="J16" s="15">
        <f>I16/I$18*100</f>
        <v>1.6082545538390594</v>
      </c>
      <c r="K16" s="9">
        <f>J16^2</f>
        <v>2.5864827099440717</v>
      </c>
      <c r="L16" s="18">
        <v>140</v>
      </c>
      <c r="M16" s="15">
        <f t="shared" si="4"/>
        <v>0.18780098461373362</v>
      </c>
      <c r="N16" s="11">
        <f t="shared" si="5"/>
        <v>3.5269209821887811E-2</v>
      </c>
    </row>
    <row r="17" spans="2:14" x14ac:dyDescent="0.25">
      <c r="B17" s="7" t="s">
        <v>10</v>
      </c>
      <c r="C17" s="17" t="s">
        <v>49</v>
      </c>
      <c r="D17" s="15" t="s">
        <v>49</v>
      </c>
      <c r="E17" s="9" t="s">
        <v>49</v>
      </c>
      <c r="F17" s="17" t="s">
        <v>49</v>
      </c>
      <c r="G17" s="15" t="s">
        <v>49</v>
      </c>
      <c r="H17" s="9" t="s">
        <v>49</v>
      </c>
      <c r="I17" s="18" t="s">
        <v>49</v>
      </c>
      <c r="J17" s="15" t="s">
        <v>49</v>
      </c>
      <c r="K17" s="9" t="s">
        <v>49</v>
      </c>
      <c r="L17" s="18">
        <v>65</v>
      </c>
      <c r="M17" s="15">
        <f t="shared" si="4"/>
        <v>8.7193314284947754E-2</v>
      </c>
      <c r="N17" s="11">
        <f t="shared" si="5"/>
        <v>7.6026740559936743E-3</v>
      </c>
    </row>
    <row r="18" spans="2:14" ht="15.75" thickBot="1" x14ac:dyDescent="0.3">
      <c r="B18" s="44" t="s">
        <v>32</v>
      </c>
      <c r="C18" s="45">
        <f t="shared" ref="C18:N18" si="8">SUM(C6:C17)</f>
        <v>54505</v>
      </c>
      <c r="D18" s="46">
        <f t="shared" si="8"/>
        <v>99.999999999999986</v>
      </c>
      <c r="E18" s="45">
        <f t="shared" si="8"/>
        <v>1676.4124647071535</v>
      </c>
      <c r="F18" s="45">
        <f t="shared" si="8"/>
        <v>65938</v>
      </c>
      <c r="G18" s="46">
        <f t="shared" si="8"/>
        <v>99.999999999999986</v>
      </c>
      <c r="H18" s="45">
        <f t="shared" si="8"/>
        <v>1737.1226156996213</v>
      </c>
      <c r="I18" s="45">
        <f t="shared" si="8"/>
        <v>69392</v>
      </c>
      <c r="J18" s="46">
        <f t="shared" si="8"/>
        <v>100</v>
      </c>
      <c r="K18" s="45">
        <f t="shared" si="8"/>
        <v>1838.2488007168054</v>
      </c>
      <c r="L18" s="45">
        <f t="shared" si="8"/>
        <v>74547</v>
      </c>
      <c r="M18" s="46">
        <f t="shared" si="8"/>
        <v>100</v>
      </c>
      <c r="N18" s="47">
        <f t="shared" si="8"/>
        <v>1786.5409265209078</v>
      </c>
    </row>
    <row r="20" spans="2:14" ht="15.75" thickBot="1" x14ac:dyDescent="0.3">
      <c r="B20" s="19"/>
    </row>
    <row r="21" spans="2:14" x14ac:dyDescent="0.25">
      <c r="B21" s="73"/>
      <c r="C21" s="74"/>
      <c r="D21" s="48" t="s">
        <v>35</v>
      </c>
      <c r="E21" s="48" t="s">
        <v>36</v>
      </c>
      <c r="F21" s="48" t="s">
        <v>37</v>
      </c>
      <c r="G21" s="49" t="s">
        <v>38</v>
      </c>
    </row>
    <row r="22" spans="2:14" x14ac:dyDescent="0.25">
      <c r="B22" s="79" t="s">
        <v>39</v>
      </c>
      <c r="C22" s="80"/>
      <c r="D22" s="20">
        <f>(D6+D7+D8+D10)/100</f>
        <v>0.75226126043482255</v>
      </c>
      <c r="E22" s="20">
        <f>(G6+G7+G8+G9)/100</f>
        <v>0.76837332039188322</v>
      </c>
      <c r="F22" s="20">
        <f>(J6+J7+J8+J9)/100</f>
        <v>0.79892494812082082</v>
      </c>
      <c r="G22" s="21">
        <f>(M6+M7+M8+M9)/100</f>
        <v>0.78817390371175233</v>
      </c>
    </row>
    <row r="23" spans="2:14" ht="15.75" thickBot="1" x14ac:dyDescent="0.3">
      <c r="B23" s="75" t="s">
        <v>0</v>
      </c>
      <c r="C23" s="76"/>
      <c r="D23" s="22">
        <f>E18</f>
        <v>1676.4124647071535</v>
      </c>
      <c r="E23" s="22">
        <f>H18</f>
        <v>1737.1226156996213</v>
      </c>
      <c r="F23" s="22">
        <f>K18</f>
        <v>1838.2488007168054</v>
      </c>
      <c r="G23" s="23">
        <f>N18</f>
        <v>1786.5409265209078</v>
      </c>
    </row>
  </sheetData>
  <mergeCells count="9">
    <mergeCell ref="B2:N2"/>
    <mergeCell ref="L4:N4"/>
    <mergeCell ref="B21:C21"/>
    <mergeCell ref="B23:C23"/>
    <mergeCell ref="B4:B5"/>
    <mergeCell ref="C4:E4"/>
    <mergeCell ref="F4:H4"/>
    <mergeCell ref="I4:K4"/>
    <mergeCell ref="B22:C22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79" orientation="landscape" r:id="rId1"/>
  <headerFooter>
    <oddHeader>&amp;LAgencija za osiguranje u BiH&amp;CStatistika tržišta osiguranja&amp;RGodišnje izvješće</oddHeader>
    <oddFooter>&amp;CU izvješće su uključeni podatci zaključno s 31.12.2010. godine.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7"/>
  <sheetViews>
    <sheetView showGridLines="0" showRuler="0" view="pageLayout" zoomScaleNormal="100" workbookViewId="0">
      <selection activeCell="B2" sqref="B2:N2"/>
    </sheetView>
  </sheetViews>
  <sheetFormatPr defaultColWidth="10.42578125" defaultRowHeight="15" x14ac:dyDescent="0.25"/>
  <cols>
    <col min="1" max="1" width="2.85546875" style="5" customWidth="1"/>
    <col min="2" max="2" width="36.42578125" style="5" bestFit="1" customWidth="1"/>
    <col min="3" max="3" width="15.85546875" style="5" bestFit="1" customWidth="1"/>
    <col min="4" max="4" width="9.28515625" style="5" customWidth="1"/>
    <col min="5" max="5" width="8.42578125" style="5" customWidth="1"/>
    <col min="6" max="6" width="15.85546875" style="5" bestFit="1" customWidth="1"/>
    <col min="7" max="7" width="9.5703125" style="5" customWidth="1"/>
    <col min="8" max="8" width="7.85546875" style="5" customWidth="1"/>
    <col min="9" max="9" width="15.85546875" style="5" bestFit="1" customWidth="1"/>
    <col min="10" max="10" width="9.28515625" style="5" customWidth="1"/>
    <col min="11" max="11" width="7.85546875" style="5" customWidth="1"/>
    <col min="12" max="12" width="15.85546875" style="5" bestFit="1" customWidth="1"/>
    <col min="13" max="13" width="8.5703125" style="5" customWidth="1"/>
    <col min="14" max="14" width="8.42578125" style="5" customWidth="1"/>
    <col min="15" max="15" width="8.42578125" style="5" bestFit="1" customWidth="1"/>
    <col min="16" max="16" width="7.28515625" style="5" bestFit="1" customWidth="1"/>
    <col min="17" max="17" width="4.5703125" style="5" bestFit="1" customWidth="1"/>
    <col min="18" max="16384" width="10.42578125" style="5"/>
  </cols>
  <sheetData>
    <row r="1" spans="2:14" ht="14.25" customHeight="1" x14ac:dyDescent="0.25"/>
    <row r="2" spans="2:14" x14ac:dyDescent="0.25">
      <c r="B2" s="68" t="s">
        <v>34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70"/>
    </row>
    <row r="3" spans="2:14" ht="15" customHeight="1" thickBot="1" x14ac:dyDescent="0.3">
      <c r="B3" s="6"/>
    </row>
    <row r="4" spans="2:14" ht="16.5" customHeight="1" x14ac:dyDescent="0.25">
      <c r="B4" s="77" t="s">
        <v>29</v>
      </c>
      <c r="C4" s="71" t="s">
        <v>35</v>
      </c>
      <c r="D4" s="71"/>
      <c r="E4" s="71"/>
      <c r="F4" s="71" t="s">
        <v>36</v>
      </c>
      <c r="G4" s="71"/>
      <c r="H4" s="71"/>
      <c r="I4" s="71" t="s">
        <v>37</v>
      </c>
      <c r="J4" s="71"/>
      <c r="K4" s="71"/>
      <c r="L4" s="71" t="s">
        <v>38</v>
      </c>
      <c r="M4" s="71"/>
      <c r="N4" s="72"/>
    </row>
    <row r="5" spans="2:14" ht="42" customHeight="1" x14ac:dyDescent="0.25">
      <c r="B5" s="78"/>
      <c r="C5" s="41" t="s">
        <v>30</v>
      </c>
      <c r="D5" s="41" t="s">
        <v>31</v>
      </c>
      <c r="E5" s="42" t="s">
        <v>0</v>
      </c>
      <c r="F5" s="41" t="s">
        <v>30</v>
      </c>
      <c r="G5" s="41" t="s">
        <v>31</v>
      </c>
      <c r="H5" s="42" t="s">
        <v>0</v>
      </c>
      <c r="I5" s="41" t="s">
        <v>30</v>
      </c>
      <c r="J5" s="41" t="s">
        <v>31</v>
      </c>
      <c r="K5" s="42" t="s">
        <v>0</v>
      </c>
      <c r="L5" s="41" t="s">
        <v>30</v>
      </c>
      <c r="M5" s="41" t="s">
        <v>31</v>
      </c>
      <c r="N5" s="43" t="s">
        <v>0</v>
      </c>
    </row>
    <row r="6" spans="2:14" x14ac:dyDescent="0.25">
      <c r="B6" s="24" t="s">
        <v>8</v>
      </c>
      <c r="C6" s="25">
        <v>50228</v>
      </c>
      <c r="D6" s="56">
        <f>C6/C$32*100</f>
        <v>14.444914169693519</v>
      </c>
      <c r="E6" s="26">
        <f t="shared" ref="E6:E25" si="0">D6^2</f>
        <v>208.65554536981259</v>
      </c>
      <c r="F6" s="27">
        <v>51111</v>
      </c>
      <c r="G6" s="56">
        <f>F6/F$32*100</f>
        <v>13.201791544406333</v>
      </c>
      <c r="H6" s="26">
        <f>G6^2</f>
        <v>174.28729998195857</v>
      </c>
      <c r="I6" s="27">
        <v>51528</v>
      </c>
      <c r="J6" s="56">
        <f>I6/I$32*100</f>
        <v>13.239771731617639</v>
      </c>
      <c r="K6" s="26">
        <f>J6^2</f>
        <v>175.29155550534153</v>
      </c>
      <c r="L6" s="28">
        <v>55835</v>
      </c>
      <c r="M6" s="56">
        <f>L6/L$32*100</f>
        <v>14.047848478977917</v>
      </c>
      <c r="N6" s="29">
        <f>M6^2</f>
        <v>197.34204688832219</v>
      </c>
    </row>
    <row r="7" spans="2:14" x14ac:dyDescent="0.25">
      <c r="B7" s="24" t="s">
        <v>47</v>
      </c>
      <c r="C7" s="27">
        <v>37901</v>
      </c>
      <c r="D7" s="56">
        <f>C7/C$32*100</f>
        <v>10.899830611323447</v>
      </c>
      <c r="E7" s="26">
        <f t="shared" si="0"/>
        <v>118.80630735554367</v>
      </c>
      <c r="F7" s="27">
        <v>44578</v>
      </c>
      <c r="G7" s="56">
        <f t="shared" ref="G7:G31" si="1">F7/F$32*100</f>
        <v>11.514340620738107</v>
      </c>
      <c r="H7" s="26">
        <f t="shared" ref="H7:H31" si="2">G7^2</f>
        <v>132.58003993037963</v>
      </c>
      <c r="I7" s="27">
        <v>45981</v>
      </c>
      <c r="J7" s="56">
        <f t="shared" ref="J7:J31" si="3">I7/I$32*100</f>
        <v>11.81450752972191</v>
      </c>
      <c r="K7" s="26">
        <f t="shared" ref="K7:K31" si="4">J7^2</f>
        <v>139.58258816985571</v>
      </c>
      <c r="L7" s="28">
        <v>44011</v>
      </c>
      <c r="M7" s="56">
        <f t="shared" ref="M7:M31" si="5">L7/L$32*100</f>
        <v>11.072980378047768</v>
      </c>
      <c r="N7" s="29">
        <f t="shared" ref="N7:N31" si="6">M7^2</f>
        <v>122.6108944526309</v>
      </c>
    </row>
    <row r="8" spans="2:14" x14ac:dyDescent="0.25">
      <c r="B8" s="24" t="s">
        <v>12</v>
      </c>
      <c r="C8" s="27">
        <v>28191</v>
      </c>
      <c r="D8" s="56">
        <f t="shared" ref="D8:D24" si="7">C8/C$32*100</f>
        <v>8.1073619367251322</v>
      </c>
      <c r="E8" s="26">
        <f t="shared" si="0"/>
        <v>65.72931757305949</v>
      </c>
      <c r="F8" s="27">
        <v>31782</v>
      </c>
      <c r="G8" s="56">
        <f t="shared" si="1"/>
        <v>8.2091788238211354</v>
      </c>
      <c r="H8" s="26">
        <f t="shared" si="2"/>
        <v>67.390616961473356</v>
      </c>
      <c r="I8" s="27">
        <v>36809</v>
      </c>
      <c r="J8" s="56">
        <f t="shared" si="3"/>
        <v>9.457824050401987</v>
      </c>
      <c r="K8" s="26">
        <f t="shared" si="4"/>
        <v>89.450435768362254</v>
      </c>
      <c r="L8" s="28">
        <v>38874</v>
      </c>
      <c r="M8" s="56">
        <f t="shared" si="5"/>
        <v>9.7805330307475167</v>
      </c>
      <c r="N8" s="29">
        <f t="shared" si="6"/>
        <v>95.658826365543206</v>
      </c>
    </row>
    <row r="9" spans="2:14" x14ac:dyDescent="0.25">
      <c r="B9" s="24" t="s">
        <v>6</v>
      </c>
      <c r="C9" s="25">
        <v>27748</v>
      </c>
      <c r="D9" s="56">
        <f t="shared" si="7"/>
        <v>7.9799609457007206</v>
      </c>
      <c r="E9" s="26">
        <f t="shared" si="0"/>
        <v>63.679776694908739</v>
      </c>
      <c r="F9" s="25">
        <v>30937</v>
      </c>
      <c r="G9" s="56">
        <f t="shared" si="1"/>
        <v>7.9909182956564866</v>
      </c>
      <c r="H9" s="26">
        <f t="shared" si="2"/>
        <v>63.854775207857571</v>
      </c>
      <c r="I9" s="27">
        <v>28761</v>
      </c>
      <c r="J9" s="30">
        <f t="shared" si="3"/>
        <v>7.3899447828958023</v>
      </c>
      <c r="K9" s="26">
        <f t="shared" si="4"/>
        <v>54.611283894248885</v>
      </c>
      <c r="L9" s="28">
        <v>31322</v>
      </c>
      <c r="M9" s="56">
        <f t="shared" si="5"/>
        <v>7.8804819568110736</v>
      </c>
      <c r="N9" s="29">
        <f t="shared" si="6"/>
        <v>62.101995871624887</v>
      </c>
    </row>
    <row r="10" spans="2:14" x14ac:dyDescent="0.25">
      <c r="B10" s="24" t="s">
        <v>7</v>
      </c>
      <c r="C10" s="25">
        <v>27331</v>
      </c>
      <c r="D10" s="30">
        <f t="shared" si="7"/>
        <v>7.8600372137432029</v>
      </c>
      <c r="E10" s="26">
        <f t="shared" si="0"/>
        <v>61.780185001428009</v>
      </c>
      <c r="F10" s="25">
        <v>29573</v>
      </c>
      <c r="G10" s="30">
        <f t="shared" si="1"/>
        <v>7.6386018927966273</v>
      </c>
      <c r="H10" s="26">
        <f t="shared" si="2"/>
        <v>58.348238876636216</v>
      </c>
      <c r="I10" s="27">
        <v>29334</v>
      </c>
      <c r="J10" s="56">
        <f t="shared" si="3"/>
        <v>7.5371732645410612</v>
      </c>
      <c r="K10" s="26">
        <f t="shared" si="4"/>
        <v>56.808980819712559</v>
      </c>
      <c r="L10" s="28">
        <v>28698</v>
      </c>
      <c r="M10" s="30">
        <f t="shared" si="5"/>
        <v>7.2202947192568869</v>
      </c>
      <c r="N10" s="29">
        <f t="shared" si="6"/>
        <v>52.13265583292889</v>
      </c>
    </row>
    <row r="11" spans="2:14" x14ac:dyDescent="0.25">
      <c r="B11" s="24" t="s">
        <v>13</v>
      </c>
      <c r="C11" s="27">
        <v>20611</v>
      </c>
      <c r="D11" s="30">
        <f>C11/C$32*100</f>
        <v>5.9274533318378815</v>
      </c>
      <c r="E11" s="26">
        <f t="shared" si="0"/>
        <v>35.134703001116002</v>
      </c>
      <c r="F11" s="27">
        <v>24040</v>
      </c>
      <c r="G11" s="30">
        <f t="shared" si="1"/>
        <v>6.2094474521634915</v>
      </c>
      <c r="H11" s="26">
        <f t="shared" si="2"/>
        <v>38.557237661179677</v>
      </c>
      <c r="I11" s="27">
        <v>23213</v>
      </c>
      <c r="J11" s="15">
        <f t="shared" si="3"/>
        <v>5.9644236377511293</v>
      </c>
      <c r="K11" s="26">
        <f t="shared" si="4"/>
        <v>35.574349330564417</v>
      </c>
      <c r="L11" s="27">
        <v>26176</v>
      </c>
      <c r="M11" s="30">
        <f t="shared" si="5"/>
        <v>6.58577024779665</v>
      </c>
      <c r="N11" s="29">
        <f t="shared" si="6"/>
        <v>43.372369756763547</v>
      </c>
    </row>
    <row r="12" spans="2:14" x14ac:dyDescent="0.25">
      <c r="B12" s="31" t="s">
        <v>11</v>
      </c>
      <c r="C12" s="27">
        <v>16355</v>
      </c>
      <c r="D12" s="30">
        <f t="shared" si="7"/>
        <v>4.7034835399645116</v>
      </c>
      <c r="E12" s="26">
        <f t="shared" si="0"/>
        <v>22.122757410717092</v>
      </c>
      <c r="F12" s="27">
        <v>17789</v>
      </c>
      <c r="G12" s="30">
        <f t="shared" si="1"/>
        <v>4.5948361367111623</v>
      </c>
      <c r="H12" s="26">
        <f t="shared" si="2"/>
        <v>21.112519123226758</v>
      </c>
      <c r="I12" s="27">
        <v>22161</v>
      </c>
      <c r="J12" s="15">
        <f t="shared" si="3"/>
        <v>5.6941193398614045</v>
      </c>
      <c r="K12" s="26">
        <f t="shared" si="4"/>
        <v>32.42299505658368</v>
      </c>
      <c r="L12" s="27">
        <v>24165</v>
      </c>
      <c r="M12" s="30">
        <f t="shared" si="5"/>
        <v>6.0798112025521869</v>
      </c>
      <c r="N12" s="29">
        <f t="shared" si="6"/>
        <v>36.964104258679072</v>
      </c>
    </row>
    <row r="13" spans="2:14" x14ac:dyDescent="0.25">
      <c r="B13" s="31" t="s">
        <v>3</v>
      </c>
      <c r="C13" s="27">
        <v>17997</v>
      </c>
      <c r="D13" s="30">
        <f t="shared" si="7"/>
        <v>5.1757012087276868</v>
      </c>
      <c r="E13" s="26">
        <f t="shared" si="0"/>
        <v>26.787883002025239</v>
      </c>
      <c r="F13" s="27">
        <v>21458</v>
      </c>
      <c r="G13" s="30">
        <f t="shared" si="1"/>
        <v>5.542525932966897</v>
      </c>
      <c r="H13" s="26">
        <f t="shared" si="2"/>
        <v>30.719593717610572</v>
      </c>
      <c r="I13" s="27">
        <v>19245</v>
      </c>
      <c r="J13" s="30">
        <f t="shared" si="3"/>
        <v>4.9448728259389352</v>
      </c>
      <c r="K13" s="26">
        <f t="shared" si="4"/>
        <v>24.451767264709311</v>
      </c>
      <c r="L13" s="27">
        <v>21154</v>
      </c>
      <c r="M13" s="30">
        <f t="shared" si="5"/>
        <v>5.3222564112885982</v>
      </c>
      <c r="N13" s="29">
        <f t="shared" si="6"/>
        <v>28.326413307502587</v>
      </c>
    </row>
    <row r="14" spans="2:14" x14ac:dyDescent="0.25">
      <c r="B14" s="24" t="s">
        <v>10</v>
      </c>
      <c r="C14" s="27">
        <v>19282</v>
      </c>
      <c r="D14" s="30">
        <f t="shared" si="7"/>
        <v>5.5452503587646422</v>
      </c>
      <c r="E14" s="26">
        <f t="shared" si="0"/>
        <v>30.749801541379394</v>
      </c>
      <c r="F14" s="27">
        <v>20994</v>
      </c>
      <c r="G14" s="30">
        <f t="shared" si="1"/>
        <v>5.4226763648386163</v>
      </c>
      <c r="H14" s="26">
        <f t="shared" si="2"/>
        <v>29.40541895777935</v>
      </c>
      <c r="I14" s="27">
        <v>19187</v>
      </c>
      <c r="J14" s="30">
        <f t="shared" si="3"/>
        <v>4.9299701175001482</v>
      </c>
      <c r="K14" s="26">
        <f t="shared" si="4"/>
        <v>24.304605359444427</v>
      </c>
      <c r="L14" s="27">
        <v>15974</v>
      </c>
      <c r="M14" s="30">
        <f t="shared" si="5"/>
        <v>4.0189904469095232</v>
      </c>
      <c r="N14" s="29">
        <f t="shared" si="6"/>
        <v>16.152284212350008</v>
      </c>
    </row>
    <row r="15" spans="2:14" x14ac:dyDescent="0.25">
      <c r="B15" s="24" t="s">
        <v>18</v>
      </c>
      <c r="C15" s="27">
        <v>20719</v>
      </c>
      <c r="D15" s="30">
        <f t="shared" si="7"/>
        <v>5.9585127156542166</v>
      </c>
      <c r="E15" s="26">
        <f t="shared" si="0"/>
        <v>35.503873782612985</v>
      </c>
      <c r="F15" s="27">
        <v>18232</v>
      </c>
      <c r="G15" s="30">
        <f t="shared" si="1"/>
        <v>4.7092614786957059</v>
      </c>
      <c r="H15" s="26">
        <f t="shared" si="2"/>
        <v>22.177143674727265</v>
      </c>
      <c r="I15" s="27">
        <v>18662</v>
      </c>
      <c r="J15" s="30">
        <f t="shared" si="3"/>
        <v>4.79507491180423</v>
      </c>
      <c r="K15" s="26">
        <f t="shared" si="4"/>
        <v>22.992743409814345</v>
      </c>
      <c r="L15" s="27">
        <v>15834</v>
      </c>
      <c r="M15" s="30">
        <f t="shared" si="5"/>
        <v>3.9837670424668459</v>
      </c>
      <c r="N15" s="29">
        <f t="shared" si="6"/>
        <v>15.870399848645039</v>
      </c>
    </row>
    <row r="16" spans="2:14" x14ac:dyDescent="0.25">
      <c r="B16" s="24" t="s">
        <v>19</v>
      </c>
      <c r="C16" s="27">
        <v>11851</v>
      </c>
      <c r="D16" s="30">
        <f>C16/C$32*100</f>
        <v>3.4081922000684459</v>
      </c>
      <c r="E16" s="26">
        <f t="shared" si="0"/>
        <v>11.615774072607394</v>
      </c>
      <c r="F16" s="27">
        <v>12449</v>
      </c>
      <c r="G16" s="30">
        <f>F16/F$32*100</f>
        <v>3.2155329173037983</v>
      </c>
      <c r="H16" s="26">
        <f t="shared" si="2"/>
        <v>10.339651942264275</v>
      </c>
      <c r="I16" s="27">
        <v>11959</v>
      </c>
      <c r="J16" s="30">
        <f t="shared" si="3"/>
        <v>3.0727843141285383</v>
      </c>
      <c r="K16" s="26">
        <f t="shared" si="4"/>
        <v>9.4420034411543909</v>
      </c>
      <c r="L16" s="27">
        <v>13623</v>
      </c>
      <c r="M16" s="30">
        <f t="shared" si="5"/>
        <v>3.4274888480185575</v>
      </c>
      <c r="N16" s="29">
        <f t="shared" si="6"/>
        <v>11.747679803291579</v>
      </c>
    </row>
    <row r="17" spans="2:14" x14ac:dyDescent="0.25">
      <c r="B17" s="24" t="s">
        <v>42</v>
      </c>
      <c r="C17" s="27">
        <v>5930</v>
      </c>
      <c r="D17" s="30">
        <f t="shared" si="7"/>
        <v>1.7053902410265702</v>
      </c>
      <c r="E17" s="26">
        <f t="shared" si="0"/>
        <v>2.9083558741886635</v>
      </c>
      <c r="F17" s="27">
        <v>7990</v>
      </c>
      <c r="G17" s="30">
        <f t="shared" si="1"/>
        <v>2.063788899450345</v>
      </c>
      <c r="H17" s="26">
        <f t="shared" si="2"/>
        <v>4.2592246214944662</v>
      </c>
      <c r="I17" s="27">
        <v>8903</v>
      </c>
      <c r="J17" s="30">
        <f t="shared" si="3"/>
        <v>2.2875657453538234</v>
      </c>
      <c r="K17" s="26">
        <f t="shared" si="4"/>
        <v>5.2329570393161937</v>
      </c>
      <c r="L17" s="27">
        <v>12038</v>
      </c>
      <c r="M17" s="30">
        <f t="shared" si="5"/>
        <v>3.0287095905782424</v>
      </c>
      <c r="N17" s="29">
        <f t="shared" si="6"/>
        <v>9.1730817840606242</v>
      </c>
    </row>
    <row r="18" spans="2:14" x14ac:dyDescent="0.25">
      <c r="B18" s="24" t="s">
        <v>20</v>
      </c>
      <c r="C18" s="27">
        <v>11964</v>
      </c>
      <c r="D18" s="30">
        <f t="shared" si="7"/>
        <v>3.4406895183207227</v>
      </c>
      <c r="E18" s="26">
        <f t="shared" si="0"/>
        <v>11.838344361482086</v>
      </c>
      <c r="F18" s="27">
        <v>12917</v>
      </c>
      <c r="G18" s="30">
        <f t="shared" si="1"/>
        <v>3.3364156713642186</v>
      </c>
      <c r="H18" s="26">
        <f t="shared" si="2"/>
        <v>11.13166953212475</v>
      </c>
      <c r="I18" s="27">
        <v>12270</v>
      </c>
      <c r="J18" s="30">
        <f t="shared" si="3"/>
        <v>3.152693664550311</v>
      </c>
      <c r="K18" s="26">
        <f t="shared" si="4"/>
        <v>9.9394773424956693</v>
      </c>
      <c r="L18" s="27">
        <v>11718</v>
      </c>
      <c r="M18" s="30">
        <f t="shared" si="5"/>
        <v>2.9481989518521221</v>
      </c>
      <c r="N18" s="29">
        <f t="shared" si="6"/>
        <v>8.6918770597019517</v>
      </c>
    </row>
    <row r="19" spans="2:14" x14ac:dyDescent="0.25">
      <c r="B19" s="24" t="s">
        <v>44</v>
      </c>
      <c r="C19" s="27">
        <v>7312</v>
      </c>
      <c r="D19" s="30">
        <f t="shared" si="7"/>
        <v>2.1028353191207891</v>
      </c>
      <c r="E19" s="26">
        <f t="shared" si="0"/>
        <v>4.4219163793418312</v>
      </c>
      <c r="F19" s="27">
        <v>9645</v>
      </c>
      <c r="G19" s="30">
        <f t="shared" si="1"/>
        <v>2.491269578873414</v>
      </c>
      <c r="H19" s="26">
        <f t="shared" si="2"/>
        <v>6.206424114620118</v>
      </c>
      <c r="I19" s="27">
        <v>8260</v>
      </c>
      <c r="J19" s="30">
        <f t="shared" si="3"/>
        <v>2.1223512362824422</v>
      </c>
      <c r="K19" s="26">
        <f t="shared" si="4"/>
        <v>4.5043747701496102</v>
      </c>
      <c r="L19" s="27">
        <v>9599</v>
      </c>
      <c r="M19" s="30">
        <f t="shared" si="5"/>
        <v>2.4150675660375933</v>
      </c>
      <c r="N19" s="29">
        <f t="shared" si="6"/>
        <v>5.8325513485267448</v>
      </c>
    </row>
    <row r="20" spans="2:14" x14ac:dyDescent="0.25">
      <c r="B20" s="24" t="s">
        <v>14</v>
      </c>
      <c r="C20" s="32">
        <v>163</v>
      </c>
      <c r="D20" s="30">
        <f t="shared" si="7"/>
        <v>4.6876662611691558E-2</v>
      </c>
      <c r="E20" s="26">
        <f t="shared" si="0"/>
        <v>2.1974214976103611E-3</v>
      </c>
      <c r="F20" s="27">
        <v>4594</v>
      </c>
      <c r="G20" s="30">
        <f t="shared" si="1"/>
        <v>1.1866140430631897</v>
      </c>
      <c r="H20" s="26">
        <f t="shared" si="2"/>
        <v>1.4080528871947695</v>
      </c>
      <c r="I20" s="27">
        <v>8346</v>
      </c>
      <c r="J20" s="30">
        <f t="shared" si="3"/>
        <v>2.1444483556916785</v>
      </c>
      <c r="K20" s="26">
        <f t="shared" si="4"/>
        <v>4.5986587502287435</v>
      </c>
      <c r="L20" s="27">
        <v>9474</v>
      </c>
      <c r="M20" s="30">
        <f t="shared" si="5"/>
        <v>2.3836180977852028</v>
      </c>
      <c r="N20" s="29">
        <f t="shared" si="6"/>
        <v>5.6816352360891491</v>
      </c>
    </row>
    <row r="21" spans="2:14" x14ac:dyDescent="0.25">
      <c r="B21" s="24" t="s">
        <v>15</v>
      </c>
      <c r="C21" s="27">
        <v>9489</v>
      </c>
      <c r="D21" s="30">
        <f t="shared" si="7"/>
        <v>2.7289119725297009</v>
      </c>
      <c r="E21" s="26">
        <f t="shared" si="0"/>
        <v>7.4469605538159431</v>
      </c>
      <c r="F21" s="27">
        <v>10300</v>
      </c>
      <c r="G21" s="30">
        <f t="shared" si="1"/>
        <v>2.6604537752613964</v>
      </c>
      <c r="H21" s="26">
        <f t="shared" si="2"/>
        <v>7.0780142903026162</v>
      </c>
      <c r="I21" s="27">
        <v>9603</v>
      </c>
      <c r="J21" s="30">
        <f t="shared" si="3"/>
        <v>2.4674260196150479</v>
      </c>
      <c r="K21" s="26">
        <f t="shared" si="4"/>
        <v>6.0881911622733584</v>
      </c>
      <c r="L21" s="27">
        <v>8360</v>
      </c>
      <c r="M21" s="30">
        <f t="shared" si="5"/>
        <v>2.103340436719896</v>
      </c>
      <c r="N21" s="29">
        <f t="shared" si="6"/>
        <v>4.4240409927410429</v>
      </c>
    </row>
    <row r="22" spans="2:14" x14ac:dyDescent="0.25">
      <c r="B22" s="24" t="s">
        <v>16</v>
      </c>
      <c r="C22" s="27">
        <v>6359</v>
      </c>
      <c r="D22" s="30">
        <f t="shared" si="7"/>
        <v>1.8287650156303472</v>
      </c>
      <c r="E22" s="26">
        <f t="shared" si="0"/>
        <v>3.3443814823934641</v>
      </c>
      <c r="F22" s="27">
        <v>6799</v>
      </c>
      <c r="G22" s="30">
        <f t="shared" si="1"/>
        <v>1.7561577881555563</v>
      </c>
      <c r="H22" s="26">
        <f t="shared" si="2"/>
        <v>3.0840901768994158</v>
      </c>
      <c r="I22" s="27">
        <v>6802</v>
      </c>
      <c r="J22" s="30">
        <f t="shared" si="3"/>
        <v>1.7477279793212075</v>
      </c>
      <c r="K22" s="26">
        <f t="shared" si="4"/>
        <v>3.0545530897021913</v>
      </c>
      <c r="L22" s="27">
        <v>8282</v>
      </c>
      <c r="M22" s="30">
        <f t="shared" si="5"/>
        <v>2.0837159685304041</v>
      </c>
      <c r="N22" s="29">
        <f t="shared" si="6"/>
        <v>4.3418722375085999</v>
      </c>
    </row>
    <row r="23" spans="2:14" x14ac:dyDescent="0.25">
      <c r="B23" s="24" t="s">
        <v>17</v>
      </c>
      <c r="C23" s="27">
        <v>13697</v>
      </c>
      <c r="D23" s="30">
        <f t="shared" si="7"/>
        <v>3.9390775938180322</v>
      </c>
      <c r="E23" s="26">
        <f t="shared" si="0"/>
        <v>15.516332290119259</v>
      </c>
      <c r="F23" s="27">
        <v>13519</v>
      </c>
      <c r="G23" s="30">
        <f t="shared" si="1"/>
        <v>3.4919101541513413</v>
      </c>
      <c r="H23" s="26">
        <f t="shared" si="2"/>
        <v>12.193436524665245</v>
      </c>
      <c r="I23" s="27">
        <v>10032</v>
      </c>
      <c r="J23" s="30">
        <f t="shared" si="3"/>
        <v>2.5776546734122832</v>
      </c>
      <c r="K23" s="26">
        <f t="shared" si="4"/>
        <v>6.6443036153641843</v>
      </c>
      <c r="L23" s="27">
        <v>7514</v>
      </c>
      <c r="M23" s="30">
        <f t="shared" si="5"/>
        <v>1.890490435587715</v>
      </c>
      <c r="N23" s="29">
        <f t="shared" si="6"/>
        <v>3.5739540870486284</v>
      </c>
    </row>
    <row r="24" spans="2:14" x14ac:dyDescent="0.25">
      <c r="B24" s="24" t="s">
        <v>21</v>
      </c>
      <c r="C24" s="27">
        <v>6893</v>
      </c>
      <c r="D24" s="30">
        <f t="shared" si="7"/>
        <v>1.9823364133888952</v>
      </c>
      <c r="E24" s="26">
        <f t="shared" si="0"/>
        <v>3.9296576558475489</v>
      </c>
      <c r="F24" s="27">
        <v>7898</v>
      </c>
      <c r="G24" s="30">
        <f t="shared" si="1"/>
        <v>2.0400256230111173</v>
      </c>
      <c r="H24" s="26">
        <f t="shared" si="2"/>
        <v>4.161704542541897</v>
      </c>
      <c r="I24" s="27">
        <v>7362</v>
      </c>
      <c r="J24" s="30">
        <f t="shared" si="3"/>
        <v>1.8916161987301865</v>
      </c>
      <c r="K24" s="26">
        <f t="shared" si="4"/>
        <v>3.5782118432984404</v>
      </c>
      <c r="L24" s="27">
        <v>6707</v>
      </c>
      <c r="M24" s="30">
        <f t="shared" si="5"/>
        <v>1.6874526685502802</v>
      </c>
      <c r="N24" s="29">
        <f t="shared" si="6"/>
        <v>2.847496508597462</v>
      </c>
    </row>
    <row r="25" spans="2:14" x14ac:dyDescent="0.25">
      <c r="B25" s="24" t="s">
        <v>23</v>
      </c>
      <c r="C25" s="32">
        <v>171</v>
      </c>
      <c r="D25" s="30">
        <f>C25/C$32*100</f>
        <v>4.9177357709197893E-2</v>
      </c>
      <c r="E25" s="26">
        <f t="shared" si="0"/>
        <v>2.4184125112584054E-3</v>
      </c>
      <c r="F25" s="32">
        <v>482</v>
      </c>
      <c r="G25" s="30">
        <f t="shared" si="1"/>
        <v>0.12449890482291193</v>
      </c>
      <c r="H25" s="26">
        <f t="shared" si="2"/>
        <v>1.5499977302104482E-2</v>
      </c>
      <c r="I25" s="27">
        <v>1072</v>
      </c>
      <c r="J25" s="30">
        <f t="shared" si="3"/>
        <v>0.2754431628686172</v>
      </c>
      <c r="K25" s="26">
        <f t="shared" si="4"/>
        <v>7.5868935971067586E-2</v>
      </c>
      <c r="L25" s="27">
        <v>2524</v>
      </c>
      <c r="M25" s="30">
        <f t="shared" si="5"/>
        <v>0.63502766295227486</v>
      </c>
      <c r="N25" s="29">
        <f t="shared" si="6"/>
        <v>0.40326013271462802</v>
      </c>
    </row>
    <row r="26" spans="2:14" x14ac:dyDescent="0.25">
      <c r="B26" s="24" t="s">
        <v>22</v>
      </c>
      <c r="C26" s="32" t="s">
        <v>49</v>
      </c>
      <c r="D26" s="30" t="s">
        <v>49</v>
      </c>
      <c r="E26" s="26" t="s">
        <v>49</v>
      </c>
      <c r="F26" s="32">
        <v>817</v>
      </c>
      <c r="G26" s="30">
        <f t="shared" si="1"/>
        <v>0.21102822663966606</v>
      </c>
      <c r="H26" s="26">
        <f t="shared" si="2"/>
        <v>4.4532912438682265E-2</v>
      </c>
      <c r="I26" s="27">
        <v>1529</v>
      </c>
      <c r="J26" s="30">
        <f t="shared" si="3"/>
        <v>0.39286622763630197</v>
      </c>
      <c r="K26" s="26">
        <f t="shared" si="4"/>
        <v>0.15434387281717862</v>
      </c>
      <c r="L26" s="27">
        <v>2220</v>
      </c>
      <c r="M26" s="30">
        <f t="shared" si="5"/>
        <v>0.5585425561624604</v>
      </c>
      <c r="N26" s="29">
        <f t="shared" si="6"/>
        <v>0.31196978704449524</v>
      </c>
    </row>
    <row r="27" spans="2:14" x14ac:dyDescent="0.25">
      <c r="B27" s="24" t="s">
        <v>45</v>
      </c>
      <c r="C27" s="32">
        <v>67</v>
      </c>
      <c r="D27" s="30">
        <f>C27/C$32*100</f>
        <v>1.9268321441615548E-2</v>
      </c>
      <c r="E27" s="26">
        <f>D27^2</f>
        <v>3.7126821117742148E-4</v>
      </c>
      <c r="F27" s="27">
        <v>1632</v>
      </c>
      <c r="G27" s="30">
        <f t="shared" si="1"/>
        <v>0.42153986031326196</v>
      </c>
      <c r="H27" s="26">
        <f t="shared" si="2"/>
        <v>0.17769585383292441</v>
      </c>
      <c r="I27" s="27">
        <v>1739</v>
      </c>
      <c r="J27" s="30">
        <f t="shared" si="3"/>
        <v>0.44682430991466909</v>
      </c>
      <c r="K27" s="26">
        <f t="shared" si="4"/>
        <v>0.19965196393072027</v>
      </c>
      <c r="L27" s="27">
        <v>1803</v>
      </c>
      <c r="M27" s="30">
        <f t="shared" si="5"/>
        <v>0.45362713007248473</v>
      </c>
      <c r="N27" s="29">
        <f t="shared" si="6"/>
        <v>0.20577757313779899</v>
      </c>
    </row>
    <row r="28" spans="2:14" x14ac:dyDescent="0.25">
      <c r="B28" s="24" t="s">
        <v>9</v>
      </c>
      <c r="C28" s="27">
        <v>7043</v>
      </c>
      <c r="D28" s="30">
        <f>C28/C$32*100</f>
        <v>2.0254744464671388</v>
      </c>
      <c r="E28" s="26">
        <f>D28^2</f>
        <v>4.1025467332913621</v>
      </c>
      <c r="F28" s="27">
        <v>7261</v>
      </c>
      <c r="G28" s="30">
        <f t="shared" si="1"/>
        <v>1.8754907633177669</v>
      </c>
      <c r="H28" s="26">
        <f t="shared" si="2"/>
        <v>3.51746560329026</v>
      </c>
      <c r="I28" s="27">
        <v>6127</v>
      </c>
      <c r="J28" s="30">
        <f t="shared" si="3"/>
        <v>1.5742912862835985</v>
      </c>
      <c r="K28" s="26">
        <f t="shared" si="4"/>
        <v>2.4783930540684671</v>
      </c>
      <c r="L28" s="27">
        <v>1284</v>
      </c>
      <c r="M28" s="30">
        <f t="shared" si="5"/>
        <v>0.32304893788855815</v>
      </c>
      <c r="N28" s="29">
        <f t="shared" si="6"/>
        <v>0.10436061627092551</v>
      </c>
    </row>
    <row r="29" spans="2:14" x14ac:dyDescent="0.25">
      <c r="B29" s="24" t="s">
        <v>2</v>
      </c>
      <c r="C29" s="32">
        <v>275</v>
      </c>
      <c r="D29" s="30">
        <f>C29/C$32*100</f>
        <v>7.9086393976780231E-2</v>
      </c>
      <c r="E29" s="26">
        <f>D29^2</f>
        <v>6.2546577122505002E-3</v>
      </c>
      <c r="F29" s="32">
        <v>295</v>
      </c>
      <c r="G29" s="30">
        <f t="shared" si="1"/>
        <v>7.6197462495350657E-2</v>
      </c>
      <c r="H29" s="26">
        <f t="shared" si="2"/>
        <v>5.8060532907303697E-3</v>
      </c>
      <c r="I29" s="32">
        <v>288</v>
      </c>
      <c r="J29" s="30">
        <f t="shared" si="3"/>
        <v>7.3999655696046412E-2</v>
      </c>
      <c r="K29" s="26">
        <f t="shared" si="4"/>
        <v>5.4759490431334143E-3</v>
      </c>
      <c r="L29" s="32">
        <v>259</v>
      </c>
      <c r="M29" s="30">
        <f t="shared" si="5"/>
        <v>6.5163298218953711E-2</v>
      </c>
      <c r="N29" s="29">
        <f t="shared" si="6"/>
        <v>4.2462554347722963E-3</v>
      </c>
    </row>
    <row r="30" spans="2:14" x14ac:dyDescent="0.25">
      <c r="B30" s="24" t="s">
        <v>5</v>
      </c>
      <c r="C30" s="32">
        <v>0</v>
      </c>
      <c r="D30" s="30">
        <f>C30/C$32*100</f>
        <v>0</v>
      </c>
      <c r="E30" s="26">
        <v>0</v>
      </c>
      <c r="F30" s="32">
        <v>0</v>
      </c>
      <c r="G30" s="30">
        <f t="shared" si="1"/>
        <v>0</v>
      </c>
      <c r="H30" s="26">
        <f t="shared" si="2"/>
        <v>0</v>
      </c>
      <c r="I30" s="32">
        <v>18</v>
      </c>
      <c r="J30" s="30">
        <f t="shared" si="3"/>
        <v>4.6249784810029008E-3</v>
      </c>
      <c r="K30" s="26">
        <f t="shared" si="4"/>
        <v>2.13904259497399E-5</v>
      </c>
      <c r="L30" s="32">
        <v>15</v>
      </c>
      <c r="M30" s="30">
        <f t="shared" si="5"/>
        <v>3.7739361902868946E-3</v>
      </c>
      <c r="N30" s="29">
        <f t="shared" si="6"/>
        <v>1.424259436835716E-5</v>
      </c>
    </row>
    <row r="31" spans="2:14" x14ac:dyDescent="0.25">
      <c r="B31" s="24" t="s">
        <v>43</v>
      </c>
      <c r="C31" s="32">
        <v>144</v>
      </c>
      <c r="D31" s="30">
        <f>C31/C$32*100</f>
        <v>4.1412511755114012E-2</v>
      </c>
      <c r="E31" s="26">
        <f>D31^2</f>
        <v>1.7149961298674563E-3</v>
      </c>
      <c r="F31" s="27">
        <v>60</v>
      </c>
      <c r="G31" s="30">
        <f t="shared" si="1"/>
        <v>1.549778898210522E-2</v>
      </c>
      <c r="H31" s="26">
        <f t="shared" si="2"/>
        <v>2.4018146333386196E-4</v>
      </c>
      <c r="I31" s="27">
        <v>0</v>
      </c>
      <c r="J31" s="30">
        <f t="shared" si="3"/>
        <v>0</v>
      </c>
      <c r="K31" s="26">
        <f t="shared" si="4"/>
        <v>0</v>
      </c>
      <c r="L31" s="32">
        <v>0</v>
      </c>
      <c r="M31" s="30">
        <f t="shared" si="5"/>
        <v>0</v>
      </c>
      <c r="N31" s="29">
        <f t="shared" si="6"/>
        <v>0</v>
      </c>
    </row>
    <row r="32" spans="2:14" ht="15.75" thickBot="1" x14ac:dyDescent="0.3">
      <c r="B32" s="50" t="s">
        <v>32</v>
      </c>
      <c r="C32" s="51">
        <f t="shared" ref="C32:N32" si="8">SUM(C6:C31)</f>
        <v>347721</v>
      </c>
      <c r="D32" s="52">
        <f t="shared" si="8"/>
        <v>100</v>
      </c>
      <c r="E32" s="52">
        <f t="shared" si="8"/>
        <v>734.08737689175314</v>
      </c>
      <c r="F32" s="51">
        <f t="shared" si="8"/>
        <v>387152</v>
      </c>
      <c r="G32" s="52">
        <f t="shared" si="8"/>
        <v>100.00000000000003</v>
      </c>
      <c r="H32" s="52">
        <f t="shared" si="8"/>
        <v>702.05639330655447</v>
      </c>
      <c r="I32" s="51">
        <f t="shared" si="8"/>
        <v>389191</v>
      </c>
      <c r="J32" s="52">
        <f t="shared" si="8"/>
        <v>100</v>
      </c>
      <c r="K32" s="52">
        <f t="shared" si="8"/>
        <v>711.48779079887618</v>
      </c>
      <c r="L32" s="51">
        <f t="shared" si="8"/>
        <v>397463</v>
      </c>
      <c r="M32" s="52">
        <f t="shared" si="8"/>
        <v>100</v>
      </c>
      <c r="N32" s="53">
        <f t="shared" si="8"/>
        <v>727.87580845975299</v>
      </c>
    </row>
    <row r="34" spans="2:7" ht="15.75" thickBot="1" x14ac:dyDescent="0.3">
      <c r="B34" s="19"/>
    </row>
    <row r="35" spans="2:7" x14ac:dyDescent="0.25">
      <c r="B35" s="73"/>
      <c r="C35" s="74"/>
      <c r="D35" s="48" t="s">
        <v>35</v>
      </c>
      <c r="E35" s="48" t="s">
        <v>36</v>
      </c>
      <c r="F35" s="48" t="s">
        <v>37</v>
      </c>
      <c r="G35" s="49" t="s">
        <v>38</v>
      </c>
    </row>
    <row r="36" spans="2:7" ht="15" customHeight="1" x14ac:dyDescent="0.25">
      <c r="B36" s="79" t="s">
        <v>39</v>
      </c>
      <c r="C36" s="80"/>
      <c r="D36" s="20">
        <f>(D6+D7+D8+D9)/100</f>
        <v>0.41432067663442818</v>
      </c>
      <c r="E36" s="20">
        <f>(G6+G7+G8+G9)/100</f>
        <v>0.40916229284622063</v>
      </c>
      <c r="F36" s="20">
        <f>(J6+J7+J8+J10)/100</f>
        <v>0.42049276576282596</v>
      </c>
      <c r="G36" s="21">
        <f>(M6+M7+M8+M9)/100</f>
        <v>0.42781843844584277</v>
      </c>
    </row>
    <row r="37" spans="2:7" ht="15.75" thickBot="1" x14ac:dyDescent="0.3">
      <c r="B37" s="75" t="s">
        <v>0</v>
      </c>
      <c r="C37" s="76"/>
      <c r="D37" s="22">
        <f>E32</f>
        <v>734.08737689175314</v>
      </c>
      <c r="E37" s="22">
        <f>H32</f>
        <v>702.05639330655447</v>
      </c>
      <c r="F37" s="22">
        <f>K32</f>
        <v>711.48779079887618</v>
      </c>
      <c r="G37" s="23">
        <f>N32</f>
        <v>727.87580845975299</v>
      </c>
    </row>
  </sheetData>
  <mergeCells count="9">
    <mergeCell ref="B2:N2"/>
    <mergeCell ref="L4:N4"/>
    <mergeCell ref="B35:C35"/>
    <mergeCell ref="B37:C37"/>
    <mergeCell ref="B4:B5"/>
    <mergeCell ref="C4:E4"/>
    <mergeCell ref="F4:H4"/>
    <mergeCell ref="I4:K4"/>
    <mergeCell ref="B36:C36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64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31.12.2010. godine.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37"/>
  <sheetViews>
    <sheetView showGridLines="0" showRuler="0" view="pageLayout" zoomScaleNormal="100" workbookViewId="0">
      <selection activeCell="B2" sqref="B2:N2"/>
    </sheetView>
  </sheetViews>
  <sheetFormatPr defaultColWidth="10.42578125" defaultRowHeight="15" x14ac:dyDescent="0.25"/>
  <cols>
    <col min="1" max="1" width="3.140625" style="5" customWidth="1"/>
    <col min="2" max="2" width="35.7109375" style="5" customWidth="1"/>
    <col min="3" max="3" width="15.85546875" style="5" bestFit="1" customWidth="1"/>
    <col min="4" max="4" width="9.7109375" style="5" customWidth="1"/>
    <col min="5" max="5" width="7.85546875" style="5" customWidth="1"/>
    <col min="6" max="6" width="15.85546875" style="5" bestFit="1" customWidth="1"/>
    <col min="7" max="7" width="9.5703125" style="5" customWidth="1"/>
    <col min="8" max="8" width="7.85546875" style="5" customWidth="1"/>
    <col min="9" max="9" width="15.85546875" style="5" bestFit="1" customWidth="1"/>
    <col min="10" max="10" width="9.140625" style="5" customWidth="1"/>
    <col min="11" max="11" width="7.7109375" style="5" customWidth="1"/>
    <col min="12" max="12" width="15.85546875" style="5" bestFit="1" customWidth="1"/>
    <col min="13" max="13" width="8" style="5" bestFit="1" customWidth="1"/>
    <col min="14" max="14" width="8.42578125" style="5" customWidth="1"/>
    <col min="15" max="16384" width="10.42578125" style="5"/>
  </cols>
  <sheetData>
    <row r="2" spans="2:14" x14ac:dyDescent="0.25">
      <c r="B2" s="68" t="s">
        <v>40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70"/>
    </row>
    <row r="3" spans="2:14" ht="15.75" thickBot="1" x14ac:dyDescent="0.3">
      <c r="B3" s="6"/>
    </row>
    <row r="4" spans="2:14" ht="15.75" customHeight="1" x14ac:dyDescent="0.25">
      <c r="B4" s="77" t="s">
        <v>29</v>
      </c>
      <c r="C4" s="71" t="s">
        <v>35</v>
      </c>
      <c r="D4" s="71"/>
      <c r="E4" s="71"/>
      <c r="F4" s="71" t="s">
        <v>36</v>
      </c>
      <c r="G4" s="71"/>
      <c r="H4" s="71"/>
      <c r="I4" s="71" t="s">
        <v>37</v>
      </c>
      <c r="J4" s="71"/>
      <c r="K4" s="71"/>
      <c r="L4" s="71" t="s">
        <v>38</v>
      </c>
      <c r="M4" s="71"/>
      <c r="N4" s="72"/>
    </row>
    <row r="5" spans="2:14" ht="39.75" customHeight="1" x14ac:dyDescent="0.25">
      <c r="B5" s="78"/>
      <c r="C5" s="41" t="s">
        <v>30</v>
      </c>
      <c r="D5" s="41" t="s">
        <v>31</v>
      </c>
      <c r="E5" s="42" t="s">
        <v>0</v>
      </c>
      <c r="F5" s="41" t="s">
        <v>30</v>
      </c>
      <c r="G5" s="41" t="s">
        <v>31</v>
      </c>
      <c r="H5" s="42" t="s">
        <v>0</v>
      </c>
      <c r="I5" s="41" t="s">
        <v>30</v>
      </c>
      <c r="J5" s="41" t="s">
        <v>31</v>
      </c>
      <c r="K5" s="42" t="s">
        <v>0</v>
      </c>
      <c r="L5" s="41" t="s">
        <v>30</v>
      </c>
      <c r="M5" s="41" t="s">
        <v>31</v>
      </c>
      <c r="N5" s="43" t="s">
        <v>0</v>
      </c>
    </row>
    <row r="6" spans="2:14" x14ac:dyDescent="0.25">
      <c r="B6" s="33" t="s">
        <v>8</v>
      </c>
      <c r="C6" s="34">
        <v>52621</v>
      </c>
      <c r="D6" s="56">
        <f t="shared" ref="D6:D27" si="0">C6/C$32*100</f>
        <v>13.082543763036922</v>
      </c>
      <c r="E6" s="35">
        <f>D6^2</f>
        <v>171.15295131177626</v>
      </c>
      <c r="F6" s="34">
        <v>53688</v>
      </c>
      <c r="G6" s="56">
        <f t="shared" ref="G6:G31" si="1">F6/F$32*100</f>
        <v>11.849223007197198</v>
      </c>
      <c r="H6" s="35">
        <f t="shared" ref="H6:H31" si="2">G6^2</f>
        <v>140.40408587429141</v>
      </c>
      <c r="I6" s="34">
        <v>54019</v>
      </c>
      <c r="J6" s="56">
        <f t="shared" ref="J6:J31" si="3">I6/I$32*100</f>
        <v>11.778262793998689</v>
      </c>
      <c r="K6" s="35">
        <f t="shared" ref="K6:K31" si="4">J6^2</f>
        <v>138.72747444449379</v>
      </c>
      <c r="L6" s="34">
        <v>58653</v>
      </c>
      <c r="M6" s="56">
        <f t="shared" ref="M6:M31" si="5">L6/L$32*100</f>
        <v>12.426246109714009</v>
      </c>
      <c r="N6" s="36">
        <f t="shared" ref="N6:N31" si="6">M6^2</f>
        <v>154.41159237918257</v>
      </c>
    </row>
    <row r="7" spans="2:14" x14ac:dyDescent="0.25">
      <c r="B7" s="33" t="s">
        <v>47</v>
      </c>
      <c r="C7" s="34">
        <v>39585</v>
      </c>
      <c r="D7" s="56">
        <f t="shared" si="0"/>
        <v>9.8415555550030707</v>
      </c>
      <c r="E7" s="35">
        <f t="shared" ref="E7:E27" si="7">D7^2</f>
        <v>96.856215742211802</v>
      </c>
      <c r="F7" s="34">
        <v>46455</v>
      </c>
      <c r="G7" s="56">
        <f t="shared" si="1"/>
        <v>10.252861995219524</v>
      </c>
      <c r="H7" s="35">
        <f t="shared" si="2"/>
        <v>105.12117909301688</v>
      </c>
      <c r="I7" s="34">
        <v>47514</v>
      </c>
      <c r="J7" s="56">
        <f t="shared" si="3"/>
        <v>10.359917406728256</v>
      </c>
      <c r="K7" s="35">
        <f t="shared" si="4"/>
        <v>107.3278886742311</v>
      </c>
      <c r="L7" s="34">
        <v>46556</v>
      </c>
      <c r="M7" s="56">
        <f t="shared" si="5"/>
        <v>9.8633712492770265</v>
      </c>
      <c r="N7" s="36">
        <f t="shared" si="6"/>
        <v>97.28609240106465</v>
      </c>
    </row>
    <row r="8" spans="2:14" x14ac:dyDescent="0.25">
      <c r="B8" s="33" t="s">
        <v>12</v>
      </c>
      <c r="C8" s="37">
        <v>28191</v>
      </c>
      <c r="D8" s="15">
        <f t="shared" si="0"/>
        <v>7.0087986017706587</v>
      </c>
      <c r="E8" s="35">
        <f t="shared" si="7"/>
        <v>49.12325784018234</v>
      </c>
      <c r="F8" s="37">
        <v>31782</v>
      </c>
      <c r="G8" s="15">
        <f t="shared" si="1"/>
        <v>7.0144539862677195</v>
      </c>
      <c r="H8" s="35">
        <f t="shared" si="2"/>
        <v>49.202564725467099</v>
      </c>
      <c r="I8" s="34">
        <v>36809</v>
      </c>
      <c r="J8" s="56">
        <f t="shared" si="3"/>
        <v>8.025807126831257</v>
      </c>
      <c r="K8" s="35">
        <f t="shared" si="4"/>
        <v>64.4135800370954</v>
      </c>
      <c r="L8" s="34">
        <v>38874</v>
      </c>
      <c r="M8" s="56">
        <f t="shared" si="5"/>
        <v>8.2358599094508786</v>
      </c>
      <c r="N8" s="36">
        <f t="shared" si="6"/>
        <v>67.829388448100232</v>
      </c>
    </row>
    <row r="9" spans="2:14" x14ac:dyDescent="0.25">
      <c r="B9" s="33" t="s">
        <v>6</v>
      </c>
      <c r="C9" s="37">
        <v>34830</v>
      </c>
      <c r="D9" s="56">
        <f t="shared" si="0"/>
        <v>8.6593755205445735</v>
      </c>
      <c r="E9" s="35">
        <f t="shared" si="7"/>
        <v>74.984784405806607</v>
      </c>
      <c r="F9" s="37">
        <v>36991</v>
      </c>
      <c r="G9" s="56">
        <f t="shared" si="1"/>
        <v>8.1641075893911417</v>
      </c>
      <c r="H9" s="35">
        <f t="shared" si="2"/>
        <v>66.652652731154035</v>
      </c>
      <c r="I9" s="34">
        <v>35094</v>
      </c>
      <c r="J9" s="56">
        <f t="shared" si="3"/>
        <v>7.6518697956754087</v>
      </c>
      <c r="K9" s="35">
        <f t="shared" si="4"/>
        <v>58.551111369969618</v>
      </c>
      <c r="L9" s="34">
        <v>37826</v>
      </c>
      <c r="M9" s="56">
        <f t="shared" si="5"/>
        <v>8.013830244762282</v>
      </c>
      <c r="N9" s="36">
        <f t="shared" si="6"/>
        <v>64.221475191866702</v>
      </c>
    </row>
    <row r="10" spans="2:14" x14ac:dyDescent="0.25">
      <c r="B10" s="33" t="s">
        <v>3</v>
      </c>
      <c r="C10" s="37">
        <v>26641</v>
      </c>
      <c r="D10" s="15">
        <f t="shared" si="0"/>
        <v>6.62344023091668</v>
      </c>
      <c r="E10" s="35">
        <f t="shared" si="7"/>
        <v>43.8699604925256</v>
      </c>
      <c r="F10" s="37">
        <v>33242</v>
      </c>
      <c r="G10" s="56">
        <f t="shared" si="1"/>
        <v>7.336683638899741</v>
      </c>
      <c r="H10" s="35">
        <f t="shared" si="2"/>
        <v>53.826926817299146</v>
      </c>
      <c r="I10" s="34">
        <v>31903</v>
      </c>
      <c r="J10" s="15">
        <f t="shared" si="3"/>
        <v>6.9561065165393678</v>
      </c>
      <c r="K10" s="35">
        <f t="shared" si="4"/>
        <v>48.387417869441457</v>
      </c>
      <c r="L10" s="34">
        <v>35280</v>
      </c>
      <c r="M10" s="15">
        <f t="shared" si="5"/>
        <v>7.4744337502039153</v>
      </c>
      <c r="N10" s="36">
        <f t="shared" si="6"/>
        <v>55.867159886187366</v>
      </c>
    </row>
    <row r="11" spans="2:14" x14ac:dyDescent="0.25">
      <c r="B11" s="33" t="s">
        <v>7</v>
      </c>
      <c r="C11" s="34">
        <v>29702</v>
      </c>
      <c r="D11" s="56">
        <f t="shared" si="0"/>
        <v>7.384460858777345</v>
      </c>
      <c r="E11" s="35">
        <f t="shared" si="7"/>
        <v>54.530262174814645</v>
      </c>
      <c r="F11" s="34">
        <v>32559</v>
      </c>
      <c r="G11" s="15">
        <f t="shared" si="1"/>
        <v>7.1859419589355822</v>
      </c>
      <c r="H11" s="35">
        <f t="shared" si="2"/>
        <v>51.637761837190951</v>
      </c>
      <c r="I11" s="34">
        <v>31474</v>
      </c>
      <c r="J11" s="15">
        <f t="shared" si="3"/>
        <v>6.8625676739353683</v>
      </c>
      <c r="K11" s="35">
        <f t="shared" si="4"/>
        <v>47.094835079342694</v>
      </c>
      <c r="L11" s="34">
        <v>31809</v>
      </c>
      <c r="M11" s="15">
        <f t="shared" si="5"/>
        <v>6.7390664161064722</v>
      </c>
      <c r="N11" s="36">
        <f t="shared" si="6"/>
        <v>45.41501616069413</v>
      </c>
    </row>
    <row r="12" spans="2:14" x14ac:dyDescent="0.25">
      <c r="B12" s="33" t="s">
        <v>13</v>
      </c>
      <c r="C12" s="34">
        <v>20611</v>
      </c>
      <c r="D12" s="15">
        <f t="shared" si="0"/>
        <v>5.1242718591428131</v>
      </c>
      <c r="E12" s="35">
        <f t="shared" si="7"/>
        <v>26.258162086402944</v>
      </c>
      <c r="F12" s="34">
        <v>24040</v>
      </c>
      <c r="G12" s="15">
        <f t="shared" si="1"/>
        <v>5.3057540063518971</v>
      </c>
      <c r="H12" s="35">
        <f t="shared" si="2"/>
        <v>28.151025575919206</v>
      </c>
      <c r="I12" s="34">
        <v>23213</v>
      </c>
      <c r="J12" s="15">
        <f t="shared" si="3"/>
        <v>5.0613453458429731</v>
      </c>
      <c r="K12" s="35">
        <f t="shared" si="4"/>
        <v>25.617216709886325</v>
      </c>
      <c r="L12" s="34">
        <v>26176</v>
      </c>
      <c r="M12" s="15">
        <f t="shared" si="5"/>
        <v>5.5456569684052628</v>
      </c>
      <c r="N12" s="36">
        <f t="shared" si="6"/>
        <v>30.75431121122185</v>
      </c>
    </row>
    <row r="13" spans="2:14" x14ac:dyDescent="0.25">
      <c r="B13" s="33" t="s">
        <v>11</v>
      </c>
      <c r="C13" s="34">
        <v>16355</v>
      </c>
      <c r="D13" s="15">
        <f t="shared" si="0"/>
        <v>4.066152358268921</v>
      </c>
      <c r="E13" s="35">
        <f t="shared" si="7"/>
        <v>16.533595000655907</v>
      </c>
      <c r="F13" s="34">
        <v>17789</v>
      </c>
      <c r="G13" s="15">
        <f t="shared" si="1"/>
        <v>3.9261255415554865</v>
      </c>
      <c r="H13" s="35">
        <f t="shared" si="2"/>
        <v>15.414461768054363</v>
      </c>
      <c r="I13" s="34">
        <v>22161</v>
      </c>
      <c r="J13" s="15">
        <f t="shared" si="3"/>
        <v>4.8319680441660324</v>
      </c>
      <c r="K13" s="35">
        <f t="shared" si="4"/>
        <v>23.347915179841713</v>
      </c>
      <c r="L13" s="34">
        <v>24461</v>
      </c>
      <c r="M13" s="15">
        <f t="shared" si="5"/>
        <v>5.182316438881462</v>
      </c>
      <c r="N13" s="36">
        <f t="shared" si="6"/>
        <v>26.856403672701038</v>
      </c>
    </row>
    <row r="14" spans="2:14" x14ac:dyDescent="0.25">
      <c r="B14" s="33" t="s">
        <v>2</v>
      </c>
      <c r="C14" s="34">
        <v>10387</v>
      </c>
      <c r="D14" s="15">
        <f t="shared" si="0"/>
        <v>2.582398321329213</v>
      </c>
      <c r="E14" s="35">
        <f t="shared" si="7"/>
        <v>6.6687810900039368</v>
      </c>
      <c r="F14" s="34">
        <v>15332</v>
      </c>
      <c r="G14" s="15">
        <f t="shared" si="1"/>
        <v>3.3838527631192719</v>
      </c>
      <c r="H14" s="35">
        <f t="shared" si="2"/>
        <v>11.450459522469931</v>
      </c>
      <c r="I14" s="34">
        <v>17991</v>
      </c>
      <c r="J14" s="15">
        <f t="shared" si="3"/>
        <v>3.9227443293439421</v>
      </c>
      <c r="K14" s="35">
        <f t="shared" si="4"/>
        <v>15.387923073400055</v>
      </c>
      <c r="L14" s="34">
        <v>19467</v>
      </c>
      <c r="M14" s="15">
        <f t="shared" si="5"/>
        <v>4.1242857657375174</v>
      </c>
      <c r="N14" s="36">
        <f t="shared" si="6"/>
        <v>17.0097330774651</v>
      </c>
    </row>
    <row r="15" spans="2:14" x14ac:dyDescent="0.25">
      <c r="B15" s="33" t="s">
        <v>23</v>
      </c>
      <c r="C15" s="34">
        <v>15334</v>
      </c>
      <c r="D15" s="15">
        <f t="shared" si="0"/>
        <v>3.812313070112848</v>
      </c>
      <c r="E15" s="35">
        <f t="shared" si="7"/>
        <v>14.533730944553248</v>
      </c>
      <c r="F15" s="34">
        <v>17331</v>
      </c>
      <c r="G15" s="15">
        <f t="shared" si="1"/>
        <v>3.8250425409353048</v>
      </c>
      <c r="H15" s="35">
        <f t="shared" si="2"/>
        <v>14.630950439964813</v>
      </c>
      <c r="I15" s="34">
        <v>18220</v>
      </c>
      <c r="J15" s="15">
        <f t="shared" si="3"/>
        <v>3.9726753199181042</v>
      </c>
      <c r="K15" s="35">
        <f t="shared" si="4"/>
        <v>15.782149197486412</v>
      </c>
      <c r="L15" s="34">
        <v>19394</v>
      </c>
      <c r="M15" s="15">
        <f t="shared" si="5"/>
        <v>4.1088199589414609</v>
      </c>
      <c r="N15" s="36">
        <f t="shared" si="6"/>
        <v>16.882401454995708</v>
      </c>
    </row>
    <row r="16" spans="2:14" x14ac:dyDescent="0.25">
      <c r="B16" s="38" t="s">
        <v>10</v>
      </c>
      <c r="C16" s="37">
        <v>19282</v>
      </c>
      <c r="D16" s="15">
        <f t="shared" si="0"/>
        <v>4.7938581334234991</v>
      </c>
      <c r="E16" s="35">
        <f t="shared" si="7"/>
        <v>22.981075803390635</v>
      </c>
      <c r="F16" s="37">
        <v>20994</v>
      </c>
      <c r="G16" s="15">
        <f t="shared" si="1"/>
        <v>4.6334858406552302</v>
      </c>
      <c r="H16" s="35">
        <f t="shared" si="2"/>
        <v>21.469191035552505</v>
      </c>
      <c r="I16" s="34">
        <v>19187</v>
      </c>
      <c r="J16" s="15">
        <f t="shared" si="3"/>
        <v>4.1835192844823643</v>
      </c>
      <c r="K16" s="35">
        <f t="shared" si="4"/>
        <v>17.501833603635834</v>
      </c>
      <c r="L16" s="34">
        <v>16039</v>
      </c>
      <c r="M16" s="15">
        <f t="shared" si="5"/>
        <v>3.3980284274240531</v>
      </c>
      <c r="N16" s="36">
        <f t="shared" si="6"/>
        <v>11.546597193581983</v>
      </c>
    </row>
    <row r="17" spans="2:14" x14ac:dyDescent="0.25">
      <c r="B17" s="33" t="s">
        <v>18</v>
      </c>
      <c r="C17" s="34">
        <v>20719</v>
      </c>
      <c r="D17" s="15">
        <f t="shared" si="0"/>
        <v>5.1511226359507045</v>
      </c>
      <c r="E17" s="35">
        <f t="shared" si="7"/>
        <v>26.534064410603733</v>
      </c>
      <c r="F17" s="34">
        <v>18232</v>
      </c>
      <c r="G17" s="15">
        <f t="shared" si="1"/>
        <v>4.0238979635527361</v>
      </c>
      <c r="H17" s="35">
        <f t="shared" si="2"/>
        <v>16.191754821083858</v>
      </c>
      <c r="I17" s="34">
        <v>18662</v>
      </c>
      <c r="J17" s="15">
        <f t="shared" si="3"/>
        <v>4.0690486729040432</v>
      </c>
      <c r="K17" s="35">
        <f t="shared" si="4"/>
        <v>16.557157102462156</v>
      </c>
      <c r="L17" s="34">
        <v>15834</v>
      </c>
      <c r="M17" s="15">
        <f t="shared" si="5"/>
        <v>3.3545970521748529</v>
      </c>
      <c r="N17" s="36">
        <f t="shared" si="6"/>
        <v>11.253321382460213</v>
      </c>
    </row>
    <row r="18" spans="2:14" x14ac:dyDescent="0.25">
      <c r="B18" s="33" t="s">
        <v>19</v>
      </c>
      <c r="C18" s="34">
        <v>11851</v>
      </c>
      <c r="D18" s="15">
        <f t="shared" si="0"/>
        <v>2.9463755180583906</v>
      </c>
      <c r="E18" s="35">
        <f t="shared" si="7"/>
        <v>8.6811286934138501</v>
      </c>
      <c r="F18" s="34">
        <v>12449</v>
      </c>
      <c r="G18" s="15">
        <f t="shared" si="1"/>
        <v>2.7475595517917952</v>
      </c>
      <c r="H18" s="35">
        <f t="shared" si="2"/>
        <v>7.5490834906423308</v>
      </c>
      <c r="I18" s="34">
        <v>11959</v>
      </c>
      <c r="J18" s="15">
        <f t="shared" si="3"/>
        <v>2.6075315121240732</v>
      </c>
      <c r="K18" s="35">
        <f t="shared" si="4"/>
        <v>6.7992205867200557</v>
      </c>
      <c r="L18" s="34">
        <v>13623</v>
      </c>
      <c r="M18" s="15">
        <f t="shared" si="5"/>
        <v>2.8861737805846923</v>
      </c>
      <c r="N18" s="36">
        <f t="shared" si="6"/>
        <v>8.3299990917345355</v>
      </c>
    </row>
    <row r="19" spans="2:14" x14ac:dyDescent="0.25">
      <c r="B19" s="33" t="s">
        <v>42</v>
      </c>
      <c r="C19" s="37">
        <v>5930</v>
      </c>
      <c r="D19" s="15">
        <f t="shared" si="0"/>
        <v>1.4743065413961907</v>
      </c>
      <c r="E19" s="35">
        <f t="shared" si="7"/>
        <v>2.1735797780035977</v>
      </c>
      <c r="F19" s="37">
        <v>7990</v>
      </c>
      <c r="G19" s="15">
        <f t="shared" si="1"/>
        <v>1.7634348798149606</v>
      </c>
      <c r="H19" s="35">
        <f t="shared" si="2"/>
        <v>3.1097025753480048</v>
      </c>
      <c r="I19" s="34">
        <v>8903</v>
      </c>
      <c r="J19" s="15">
        <f t="shared" si="3"/>
        <v>1.9412035331081716</v>
      </c>
      <c r="K19" s="35">
        <f t="shared" si="4"/>
        <v>3.7682711569516485</v>
      </c>
      <c r="L19" s="34">
        <v>12038</v>
      </c>
      <c r="M19" s="15">
        <f t="shared" si="5"/>
        <v>2.5503750987798961</v>
      </c>
      <c r="N19" s="36">
        <f t="shared" si="6"/>
        <v>6.5044131444765645</v>
      </c>
    </row>
    <row r="20" spans="2:14" x14ac:dyDescent="0.25">
      <c r="B20" s="33" t="s">
        <v>20</v>
      </c>
      <c r="C20" s="34">
        <v>11964</v>
      </c>
      <c r="D20" s="15">
        <f t="shared" si="0"/>
        <v>2.9744693863851648</v>
      </c>
      <c r="E20" s="35">
        <f t="shared" si="7"/>
        <v>8.8474681305425396</v>
      </c>
      <c r="F20" s="34">
        <v>12917</v>
      </c>
      <c r="G20" s="15">
        <f t="shared" si="1"/>
        <v>2.8508496048272649</v>
      </c>
      <c r="H20" s="35">
        <f t="shared" si="2"/>
        <v>8.1273434693437725</v>
      </c>
      <c r="I20" s="34">
        <v>12270</v>
      </c>
      <c r="J20" s="15">
        <f t="shared" si="3"/>
        <v>2.6753417220304687</v>
      </c>
      <c r="K20" s="35">
        <f t="shared" si="4"/>
        <v>7.1574533296369536</v>
      </c>
      <c r="L20" s="34">
        <v>11718</v>
      </c>
      <c r="M20" s="15">
        <f t="shared" si="5"/>
        <v>2.4825797813177291</v>
      </c>
      <c r="N20" s="36">
        <f t="shared" si="6"/>
        <v>6.1632023706075838</v>
      </c>
    </row>
    <row r="21" spans="2:14" x14ac:dyDescent="0.25">
      <c r="B21" s="39" t="s">
        <v>46</v>
      </c>
      <c r="C21" s="37">
        <v>7312</v>
      </c>
      <c r="D21" s="15">
        <f t="shared" si="0"/>
        <v>1.817897037215674</v>
      </c>
      <c r="E21" s="35">
        <f t="shared" si="7"/>
        <v>3.3047496379175256</v>
      </c>
      <c r="F21" s="37">
        <v>9645</v>
      </c>
      <c r="G21" s="15">
        <f t="shared" si="1"/>
        <v>2.1287020545450934</v>
      </c>
      <c r="H21" s="35">
        <f t="shared" si="2"/>
        <v>4.5313724370245021</v>
      </c>
      <c r="I21" s="34">
        <v>8260</v>
      </c>
      <c r="J21" s="15">
        <f t="shared" si="3"/>
        <v>1.8010042888322471</v>
      </c>
      <c r="K21" s="35">
        <f t="shared" si="4"/>
        <v>3.2436164483921481</v>
      </c>
      <c r="L21" s="34">
        <v>9599</v>
      </c>
      <c r="M21" s="15">
        <f t="shared" si="5"/>
        <v>2.0336476634979417</v>
      </c>
      <c r="N21" s="36">
        <f t="shared" si="6"/>
        <v>4.1357228192506374</v>
      </c>
    </row>
    <row r="22" spans="2:14" x14ac:dyDescent="0.25">
      <c r="B22" s="33" t="s">
        <v>14</v>
      </c>
      <c r="C22" s="40">
        <v>163</v>
      </c>
      <c r="D22" s="15">
        <f t="shared" si="0"/>
        <v>4.0524783515611985E-2</v>
      </c>
      <c r="E22" s="35">
        <f t="shared" si="7"/>
        <v>1.6422580789872169E-3</v>
      </c>
      <c r="F22" s="34">
        <v>4594</v>
      </c>
      <c r="G22" s="15">
        <f t="shared" si="1"/>
        <v>1.0139198795832203</v>
      </c>
      <c r="H22" s="35">
        <f t="shared" si="2"/>
        <v>1.028033522214052</v>
      </c>
      <c r="I22" s="34">
        <v>8346</v>
      </c>
      <c r="J22" s="15">
        <f t="shared" si="3"/>
        <v>1.8197556652050768</v>
      </c>
      <c r="K22" s="35">
        <f t="shared" si="4"/>
        <v>3.3115106810459718</v>
      </c>
      <c r="L22" s="34">
        <v>9474</v>
      </c>
      <c r="M22" s="15">
        <f t="shared" si="5"/>
        <v>2.0071651176142828</v>
      </c>
      <c r="N22" s="36">
        <f t="shared" si="6"/>
        <v>4.0287118093675582</v>
      </c>
    </row>
    <row r="23" spans="2:14" x14ac:dyDescent="0.25">
      <c r="B23" s="33" t="s">
        <v>25</v>
      </c>
      <c r="C23" s="34">
        <v>4937</v>
      </c>
      <c r="D23" s="15">
        <f t="shared" si="0"/>
        <v>1.2274285657458675</v>
      </c>
      <c r="E23" s="35">
        <f t="shared" si="7"/>
        <v>1.5065808840089572</v>
      </c>
      <c r="F23" s="34">
        <v>6999</v>
      </c>
      <c r="G23" s="15">
        <f t="shared" si="1"/>
        <v>1.5447159854599386</v>
      </c>
      <c r="H23" s="35">
        <f t="shared" si="2"/>
        <v>2.386147475735469</v>
      </c>
      <c r="I23" s="34">
        <v>7948</v>
      </c>
      <c r="J23" s="15">
        <f t="shared" si="3"/>
        <v>1.7329760396657024</v>
      </c>
      <c r="K23" s="35">
        <f t="shared" si="4"/>
        <v>3.0032059540554221</v>
      </c>
      <c r="L23" s="34">
        <v>8566</v>
      </c>
      <c r="M23" s="15">
        <f t="shared" si="5"/>
        <v>1.8147959043153841</v>
      </c>
      <c r="N23" s="36">
        <f t="shared" si="6"/>
        <v>3.2934841743198926</v>
      </c>
    </row>
    <row r="24" spans="2:14" x14ac:dyDescent="0.25">
      <c r="B24" s="33" t="s">
        <v>15</v>
      </c>
      <c r="C24" s="37">
        <v>9489</v>
      </c>
      <c r="D24" s="15">
        <f t="shared" si="0"/>
        <v>2.3591390845376816</v>
      </c>
      <c r="E24" s="35">
        <f t="shared" si="7"/>
        <v>5.5655372201932902</v>
      </c>
      <c r="F24" s="37">
        <v>10300</v>
      </c>
      <c r="G24" s="15">
        <f t="shared" si="1"/>
        <v>2.2732639877464451</v>
      </c>
      <c r="H24" s="35">
        <f t="shared" si="2"/>
        <v>5.1677291579848701</v>
      </c>
      <c r="I24" s="34">
        <v>9603</v>
      </c>
      <c r="J24" s="15">
        <f t="shared" si="3"/>
        <v>2.093831015212599</v>
      </c>
      <c r="K24" s="35">
        <f t="shared" si="4"/>
        <v>4.3841283202662229</v>
      </c>
      <c r="L24" s="34">
        <v>8360</v>
      </c>
      <c r="M24" s="15">
        <f t="shared" si="5"/>
        <v>1.7711526686991139</v>
      </c>
      <c r="N24" s="36">
        <f t="shared" si="6"/>
        <v>3.1369817758399932</v>
      </c>
    </row>
    <row r="25" spans="2:14" x14ac:dyDescent="0.25">
      <c r="B25" s="33" t="s">
        <v>16</v>
      </c>
      <c r="C25" s="34">
        <v>6359</v>
      </c>
      <c r="D25" s="15">
        <f t="shared" si="0"/>
        <v>1.5809637937164209</v>
      </c>
      <c r="E25" s="35">
        <f t="shared" si="7"/>
        <v>2.4994465170422178</v>
      </c>
      <c r="F25" s="34">
        <v>6799</v>
      </c>
      <c r="G25" s="15">
        <f t="shared" si="1"/>
        <v>1.5005749371541826</v>
      </c>
      <c r="H25" s="35">
        <f t="shared" si="2"/>
        <v>2.2517251420152791</v>
      </c>
      <c r="I25" s="34">
        <v>6802</v>
      </c>
      <c r="J25" s="15">
        <f t="shared" si="3"/>
        <v>1.4831030475347391</v>
      </c>
      <c r="K25" s="35">
        <f t="shared" si="4"/>
        <v>2.1995946496068304</v>
      </c>
      <c r="L25" s="34">
        <v>8282</v>
      </c>
      <c r="M25" s="15">
        <f t="shared" si="5"/>
        <v>1.7546275600677106</v>
      </c>
      <c r="N25" s="36">
        <f t="shared" si="6"/>
        <v>3.0787178745491675</v>
      </c>
    </row>
    <row r="26" spans="2:14" x14ac:dyDescent="0.25">
      <c r="B26" s="33" t="s">
        <v>17</v>
      </c>
      <c r="C26" s="37">
        <v>13697</v>
      </c>
      <c r="D26" s="15">
        <f t="shared" si="0"/>
        <v>3.4053249068302907</v>
      </c>
      <c r="E26" s="35">
        <f t="shared" si="7"/>
        <v>11.596237721078728</v>
      </c>
      <c r="F26" s="37">
        <v>13519</v>
      </c>
      <c r="G26" s="15">
        <f t="shared" si="1"/>
        <v>2.9837141602275912</v>
      </c>
      <c r="H26" s="35">
        <f t="shared" si="2"/>
        <v>8.9025501899426391</v>
      </c>
      <c r="I26" s="34">
        <v>10032</v>
      </c>
      <c r="J26" s="15">
        <f t="shared" si="3"/>
        <v>2.1873698578165985</v>
      </c>
      <c r="K26" s="35">
        <f t="shared" si="4"/>
        <v>4.7845868948846064</v>
      </c>
      <c r="L26" s="34">
        <v>7514</v>
      </c>
      <c r="M26" s="15">
        <f t="shared" si="5"/>
        <v>1.5919187981585097</v>
      </c>
      <c r="N26" s="36">
        <f t="shared" si="6"/>
        <v>2.5342054599304338</v>
      </c>
    </row>
    <row r="27" spans="2:14" x14ac:dyDescent="0.25">
      <c r="B27" s="33" t="s">
        <v>24</v>
      </c>
      <c r="C27" s="37">
        <v>6893</v>
      </c>
      <c r="D27" s="15">
        <f t="shared" si="0"/>
        <v>1.7137259679332113</v>
      </c>
      <c r="E27" s="35">
        <f t="shared" si="7"/>
        <v>2.9368566931686222</v>
      </c>
      <c r="F27" s="37">
        <v>7898</v>
      </c>
      <c r="G27" s="15">
        <f t="shared" si="1"/>
        <v>1.7431299975943129</v>
      </c>
      <c r="H27" s="35">
        <f t="shared" si="2"/>
        <v>3.0385021885131493</v>
      </c>
      <c r="I27" s="34">
        <v>7362</v>
      </c>
      <c r="J27" s="15">
        <f t="shared" si="3"/>
        <v>1.6052050332182815</v>
      </c>
      <c r="K27" s="35">
        <f t="shared" si="4"/>
        <v>2.5766831986693042</v>
      </c>
      <c r="L27" s="34">
        <v>6707</v>
      </c>
      <c r="M27" s="15">
        <f t="shared" si="5"/>
        <v>1.4209474819336072</v>
      </c>
      <c r="N27" s="36">
        <f t="shared" si="6"/>
        <v>2.019091746413459</v>
      </c>
    </row>
    <row r="28" spans="2:14" x14ac:dyDescent="0.25">
      <c r="B28" s="33" t="s">
        <v>22</v>
      </c>
      <c r="C28" s="40" t="s">
        <v>49</v>
      </c>
      <c r="D28" s="15" t="s">
        <v>49</v>
      </c>
      <c r="E28" s="35" t="s">
        <v>49</v>
      </c>
      <c r="F28" s="40">
        <v>817</v>
      </c>
      <c r="G28" s="15">
        <f t="shared" si="1"/>
        <v>0.18031618232901414</v>
      </c>
      <c r="H28" s="35">
        <f t="shared" si="2"/>
        <v>3.2513925609710274E-2</v>
      </c>
      <c r="I28" s="34">
        <v>1529</v>
      </c>
      <c r="J28" s="15">
        <f t="shared" si="3"/>
        <v>0.33338202876810002</v>
      </c>
      <c r="K28" s="35">
        <f t="shared" si="4"/>
        <v>0.11114357710553427</v>
      </c>
      <c r="L28" s="34">
        <v>2220</v>
      </c>
      <c r="M28" s="15">
        <f t="shared" si="5"/>
        <v>0.47033001489378384</v>
      </c>
      <c r="N28" s="36">
        <f t="shared" si="6"/>
        <v>0.22121032290998693</v>
      </c>
    </row>
    <row r="29" spans="2:14" x14ac:dyDescent="0.25">
      <c r="B29" s="33" t="s">
        <v>45</v>
      </c>
      <c r="C29" s="40">
        <v>67</v>
      </c>
      <c r="D29" s="15">
        <f>C29/C$32*100</f>
        <v>1.6657426353042962E-2</v>
      </c>
      <c r="E29" s="35">
        <f>D29^2</f>
        <v>2.7746985270705017E-4</v>
      </c>
      <c r="F29" s="34">
        <v>1632</v>
      </c>
      <c r="G29" s="15">
        <f t="shared" si="1"/>
        <v>0.36019095417497071</v>
      </c>
      <c r="H29" s="35">
        <f t="shared" si="2"/>
        <v>0.12973752346947584</v>
      </c>
      <c r="I29" s="34">
        <v>1739</v>
      </c>
      <c r="J29" s="15">
        <f t="shared" si="3"/>
        <v>0.37917027339942833</v>
      </c>
      <c r="K29" s="35">
        <f t="shared" si="4"/>
        <v>0.14377009622979722</v>
      </c>
      <c r="L29" s="34">
        <v>1803</v>
      </c>
      <c r="M29" s="15">
        <f t="shared" si="5"/>
        <v>0.38198424182589741</v>
      </c>
      <c r="N29" s="36">
        <f t="shared" si="6"/>
        <v>0.14591196100330567</v>
      </c>
    </row>
    <row r="30" spans="2:14" x14ac:dyDescent="0.25">
      <c r="B30" s="33" t="s">
        <v>9</v>
      </c>
      <c r="C30" s="34">
        <v>8390</v>
      </c>
      <c r="D30" s="15">
        <f>C30/C$32*100</f>
        <v>2.0859075686870217</v>
      </c>
      <c r="E30" s="35">
        <f>D30^2</f>
        <v>4.351010385105802</v>
      </c>
      <c r="F30" s="34">
        <v>8399</v>
      </c>
      <c r="G30" s="15">
        <f t="shared" si="1"/>
        <v>1.8537033236002323</v>
      </c>
      <c r="H30" s="35">
        <f t="shared" si="2"/>
        <v>3.4362160119265472</v>
      </c>
      <c r="I30" s="34">
        <v>7243</v>
      </c>
      <c r="J30" s="15">
        <f t="shared" si="3"/>
        <v>1.5792583612605284</v>
      </c>
      <c r="K30" s="35">
        <f t="shared" si="4"/>
        <v>2.4940569716112897</v>
      </c>
      <c r="L30" s="34">
        <v>1424</v>
      </c>
      <c r="M30" s="15">
        <f t="shared" si="5"/>
        <v>0.30168916270664331</v>
      </c>
      <c r="N30" s="36">
        <f t="shared" si="6"/>
        <v>9.10163508946355E-2</v>
      </c>
    </row>
    <row r="31" spans="2:14" x14ac:dyDescent="0.25">
      <c r="B31" s="33" t="s">
        <v>43</v>
      </c>
      <c r="C31" s="40">
        <v>913</v>
      </c>
      <c r="D31" s="15">
        <f>C31/C$32*100</f>
        <v>0.22698851134818249</v>
      </c>
      <c r="E31" s="35">
        <f>D31^2</f>
        <v>5.152378428406397E-2</v>
      </c>
      <c r="F31" s="40">
        <v>700</v>
      </c>
      <c r="G31" s="15">
        <f t="shared" si="1"/>
        <v>0.15449366907014675</v>
      </c>
      <c r="H31" s="35">
        <f t="shared" si="2"/>
        <v>2.3868293782756018E-2</v>
      </c>
      <c r="I31" s="40">
        <v>390</v>
      </c>
      <c r="J31" s="15">
        <f t="shared" si="3"/>
        <v>8.5035311458181162E-2</v>
      </c>
      <c r="K31" s="35">
        <f t="shared" si="4"/>
        <v>7.2310041947898761E-3</v>
      </c>
      <c r="L31" s="40">
        <v>312</v>
      </c>
      <c r="M31" s="15">
        <f t="shared" si="5"/>
        <v>6.6100434525612858E-2</v>
      </c>
      <c r="N31" s="36">
        <f t="shared" si="6"/>
        <v>4.3692674444748324E-3</v>
      </c>
    </row>
    <row r="32" spans="2:14" ht="15.75" thickBot="1" x14ac:dyDescent="0.3">
      <c r="B32" s="44" t="s">
        <v>32</v>
      </c>
      <c r="C32" s="45">
        <f t="shared" ref="C32:N32" si="8">SUM(C6:C31)</f>
        <v>402223</v>
      </c>
      <c r="D32" s="46">
        <f t="shared" si="8"/>
        <v>100</v>
      </c>
      <c r="E32" s="46">
        <f t="shared" si="8"/>
        <v>655.54288047561852</v>
      </c>
      <c r="F32" s="45">
        <f t="shared" si="8"/>
        <v>453093</v>
      </c>
      <c r="G32" s="46">
        <f t="shared" si="8"/>
        <v>99.999999999999986</v>
      </c>
      <c r="H32" s="46">
        <f t="shared" si="8"/>
        <v>623.86753964501702</v>
      </c>
      <c r="I32" s="45">
        <f t="shared" si="8"/>
        <v>458633</v>
      </c>
      <c r="J32" s="46">
        <f t="shared" si="8"/>
        <v>100</v>
      </c>
      <c r="K32" s="46">
        <f t="shared" si="8"/>
        <v>622.68097521065704</v>
      </c>
      <c r="L32" s="45">
        <f t="shared" si="8"/>
        <v>472009</v>
      </c>
      <c r="M32" s="54">
        <f t="shared" si="8"/>
        <v>100</v>
      </c>
      <c r="N32" s="55">
        <f t="shared" si="8"/>
        <v>643.02053062826383</v>
      </c>
    </row>
    <row r="34" spans="2:7" ht="15.75" thickBot="1" x14ac:dyDescent="0.3">
      <c r="B34" s="19"/>
    </row>
    <row r="35" spans="2:7" x14ac:dyDescent="0.25">
      <c r="B35" s="73"/>
      <c r="C35" s="74"/>
      <c r="D35" s="48" t="s">
        <v>35</v>
      </c>
      <c r="E35" s="48" t="s">
        <v>36</v>
      </c>
      <c r="F35" s="48" t="s">
        <v>37</v>
      </c>
      <c r="G35" s="49" t="s">
        <v>38</v>
      </c>
    </row>
    <row r="36" spans="2:7" x14ac:dyDescent="0.25">
      <c r="B36" s="79" t="s">
        <v>39</v>
      </c>
      <c r="C36" s="80"/>
      <c r="D36" s="20">
        <f>(D6+D7+D9+D11)/100</f>
        <v>0.38967935697361911</v>
      </c>
      <c r="E36" s="20">
        <f>(G6+G7+G9+G10)/100</f>
        <v>0.3760287623070761</v>
      </c>
      <c r="F36" s="20">
        <f>(J6+J7+J8+J9)/100</f>
        <v>0.37815857123233604</v>
      </c>
      <c r="G36" s="21">
        <f>(M6+M7+M8+M9)/100</f>
        <v>0.38539307513204202</v>
      </c>
    </row>
    <row r="37" spans="2:7" ht="15.75" thickBot="1" x14ac:dyDescent="0.3">
      <c r="B37" s="75" t="s">
        <v>0</v>
      </c>
      <c r="C37" s="76"/>
      <c r="D37" s="22">
        <f>E32</f>
        <v>655.54288047561852</v>
      </c>
      <c r="E37" s="22">
        <f>H32</f>
        <v>623.86753964501702</v>
      </c>
      <c r="F37" s="22">
        <f>K32</f>
        <v>622.68097521065704</v>
      </c>
      <c r="G37" s="23">
        <f>N32</f>
        <v>643.02053062826383</v>
      </c>
    </row>
  </sheetData>
  <mergeCells count="9">
    <mergeCell ref="B2:N2"/>
    <mergeCell ref="L4:N4"/>
    <mergeCell ref="B35:C35"/>
    <mergeCell ref="B37:C37"/>
    <mergeCell ref="B4:B5"/>
    <mergeCell ref="C4:E4"/>
    <mergeCell ref="F4:H4"/>
    <mergeCell ref="I4:K4"/>
    <mergeCell ref="B36:C36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64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31.12.2010. godine.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Udio</vt:lpstr>
      <vt:lpstr>HHI - Životno</vt:lpstr>
      <vt:lpstr>HHI - Neživotno</vt:lpstr>
      <vt:lpstr>HHI - Ukupno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</dc:creator>
  <cp:lastModifiedBy>Muamer</cp:lastModifiedBy>
  <cp:lastPrinted>2017-04-11T13:06:39Z</cp:lastPrinted>
  <dcterms:created xsi:type="dcterms:W3CDTF">2011-07-19T10:02:04Z</dcterms:created>
  <dcterms:modified xsi:type="dcterms:W3CDTF">2018-02-27T10:32:48Z</dcterms:modified>
</cp:coreProperties>
</file>