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 tabRatio="546"/>
  </bookViews>
  <sheets>
    <sheet name="Kapital" sheetId="8" r:id="rId1"/>
    <sheet name="Ukupni prihod" sheetId="4" r:id="rId2"/>
    <sheet name="Dobit" sheetId="6" r:id="rId3"/>
    <sheet name="Pokazatelji poslovanja" sheetId="9" r:id="rId4"/>
  </sheets>
  <calcPr calcId="145621"/>
</workbook>
</file>

<file path=xl/calcChain.xml><?xml version="1.0" encoding="utf-8"?>
<calcChain xmlns="http://schemas.openxmlformats.org/spreadsheetml/2006/main">
  <c r="E32" i="6" l="1"/>
  <c r="E33" i="6"/>
  <c r="E34" i="6"/>
  <c r="E20" i="6"/>
  <c r="E21" i="6"/>
  <c r="E28" i="6"/>
  <c r="I7" i="8"/>
  <c r="I7" i="4"/>
  <c r="E15" i="6"/>
  <c r="CC12" i="9"/>
  <c r="BZ8" i="9"/>
  <c r="BZ7" i="9"/>
  <c r="BW12" i="9"/>
  <c r="BQ12" i="9"/>
  <c r="BW11" i="9"/>
  <c r="BW10" i="9"/>
  <c r="BW9" i="9"/>
  <c r="BW8" i="9"/>
  <c r="BQ8" i="9"/>
  <c r="BW7" i="9"/>
  <c r="BQ7" i="9"/>
  <c r="BN12" i="9"/>
  <c r="BK12" i="9"/>
  <c r="BH12" i="9"/>
  <c r="BN11" i="9"/>
  <c r="BK11" i="9"/>
  <c r="BH11" i="9"/>
  <c r="BN10" i="9"/>
  <c r="BK10" i="9"/>
  <c r="BH10" i="9"/>
  <c r="BN9" i="9"/>
  <c r="BK9" i="9"/>
  <c r="BH9" i="9"/>
  <c r="BN8" i="9"/>
  <c r="BK8" i="9"/>
  <c r="BH8" i="9"/>
  <c r="BN7" i="9"/>
  <c r="BK7" i="9"/>
  <c r="BH7" i="9"/>
  <c r="BE12" i="9"/>
  <c r="BB12" i="9"/>
  <c r="AY12" i="9"/>
  <c r="BE11" i="9"/>
  <c r="BB11" i="9"/>
  <c r="BE10" i="9"/>
  <c r="BB10" i="9"/>
  <c r="BE9" i="9"/>
  <c r="BB9" i="9"/>
  <c r="BE8" i="9"/>
  <c r="BB8" i="9"/>
  <c r="AY8" i="9"/>
  <c r="BE7" i="9"/>
  <c r="BB7" i="9"/>
  <c r="AY7" i="9"/>
  <c r="AV12" i="9"/>
  <c r="AS12" i="9"/>
  <c r="AP12" i="9"/>
  <c r="AV11" i="9"/>
  <c r="AS11" i="9"/>
  <c r="AP11" i="9"/>
  <c r="AV10" i="9"/>
  <c r="AS10" i="9"/>
  <c r="AP10" i="9"/>
  <c r="AV9" i="9"/>
  <c r="AS9" i="9"/>
  <c r="AP9" i="9"/>
  <c r="AV8" i="9"/>
  <c r="AS8" i="9"/>
  <c r="AP8" i="9"/>
  <c r="AV7" i="9"/>
  <c r="AS7" i="9"/>
  <c r="AP7" i="9"/>
  <c r="AM12" i="9"/>
  <c r="AJ12" i="9"/>
  <c r="AG12" i="9"/>
  <c r="AM11" i="9"/>
  <c r="AJ11" i="9"/>
  <c r="AG11" i="9"/>
  <c r="AM10" i="9"/>
  <c r="AJ10" i="9"/>
  <c r="AG10" i="9"/>
  <c r="AM9" i="9"/>
  <c r="AJ9" i="9"/>
  <c r="AG9" i="9"/>
  <c r="AM8" i="9"/>
  <c r="AJ8" i="9"/>
  <c r="AG8" i="9"/>
  <c r="AM7" i="9"/>
  <c r="AJ7" i="9"/>
  <c r="AG7" i="9"/>
  <c r="AA12" i="9"/>
  <c r="AA11" i="9"/>
  <c r="AA10" i="9"/>
  <c r="AA9" i="9"/>
  <c r="AD8" i="9"/>
  <c r="AA8" i="9"/>
  <c r="X8" i="9"/>
  <c r="AD7" i="9"/>
  <c r="AA7" i="9"/>
  <c r="X7" i="9"/>
  <c r="U12" i="9"/>
  <c r="R12" i="9"/>
  <c r="O12" i="9"/>
  <c r="U11" i="9"/>
  <c r="R11" i="9"/>
  <c r="O11" i="9"/>
  <c r="U10" i="9"/>
  <c r="R10" i="9"/>
  <c r="O10" i="9"/>
  <c r="U9" i="9"/>
  <c r="R9" i="9"/>
  <c r="O9" i="9"/>
  <c r="U8" i="9"/>
  <c r="R8" i="9"/>
  <c r="O8" i="9"/>
  <c r="U7" i="9"/>
  <c r="R7" i="9"/>
  <c r="O7" i="9"/>
  <c r="L12" i="9"/>
  <c r="I12" i="9"/>
  <c r="L11" i="9"/>
  <c r="I11" i="9"/>
  <c r="L10" i="9"/>
  <c r="I10" i="9"/>
  <c r="L9" i="9"/>
  <c r="I9" i="9"/>
  <c r="L8" i="9"/>
  <c r="I8" i="9"/>
  <c r="L7" i="9"/>
  <c r="I7" i="9"/>
  <c r="D12" i="9" l="1"/>
  <c r="D11" i="9"/>
  <c r="F11" i="9" s="1"/>
  <c r="D10" i="9"/>
  <c r="F10" i="9" s="1"/>
  <c r="F9" i="9"/>
  <c r="F8" i="9"/>
  <c r="F7" i="9"/>
  <c r="F36" i="4"/>
  <c r="C36" i="4"/>
  <c r="C23" i="4"/>
  <c r="D7" i="4" s="1"/>
  <c r="F36" i="8"/>
  <c r="F23" i="8"/>
  <c r="G7" i="8" s="1"/>
  <c r="C36" i="8"/>
  <c r="C35" i="6"/>
  <c r="D22" i="6"/>
  <c r="C22" i="6"/>
  <c r="I36" i="4" l="1"/>
  <c r="I36" i="8"/>
  <c r="C37" i="4"/>
  <c r="C36" i="6"/>
  <c r="E17" i="6"/>
  <c r="E11" i="6"/>
  <c r="E8" i="6"/>
  <c r="E7" i="6"/>
  <c r="E10" i="6"/>
  <c r="E9" i="6"/>
  <c r="E12" i="6"/>
  <c r="E13" i="6"/>
  <c r="E19" i="6"/>
  <c r="E14" i="6"/>
  <c r="E16" i="6"/>
  <c r="E18" i="6"/>
  <c r="I15" i="4"/>
  <c r="I14" i="4"/>
  <c r="I16" i="4"/>
  <c r="I17" i="4"/>
  <c r="I20" i="4"/>
  <c r="I21" i="4"/>
  <c r="I18" i="4"/>
  <c r="I19" i="4"/>
  <c r="I22" i="4"/>
  <c r="I8" i="4"/>
  <c r="I9" i="4"/>
  <c r="I11" i="4"/>
  <c r="I12" i="4"/>
  <c r="I10" i="4"/>
  <c r="F23" i="4"/>
  <c r="G7" i="4" s="1"/>
  <c r="I13" i="8"/>
  <c r="I10" i="8"/>
  <c r="I12" i="8"/>
  <c r="I14" i="8"/>
  <c r="I19" i="8"/>
  <c r="I16" i="8"/>
  <c r="I17" i="8"/>
  <c r="I18" i="8"/>
  <c r="I20" i="8"/>
  <c r="I22" i="8"/>
  <c r="I21" i="8"/>
  <c r="I15" i="8"/>
  <c r="I8" i="8"/>
  <c r="I11" i="8"/>
  <c r="G9" i="8"/>
  <c r="E36" i="4" l="1"/>
  <c r="E7" i="4"/>
  <c r="G14" i="4"/>
  <c r="F37" i="4"/>
  <c r="G12" i="4"/>
  <c r="G9" i="4"/>
  <c r="G22" i="4"/>
  <c r="G18" i="4"/>
  <c r="G20" i="4"/>
  <c r="G16" i="4"/>
  <c r="G15" i="4"/>
  <c r="G10" i="4"/>
  <c r="G11" i="4"/>
  <c r="G8" i="4"/>
  <c r="G19" i="4"/>
  <c r="G21" i="4"/>
  <c r="G17" i="4"/>
  <c r="G8" i="8"/>
  <c r="G21" i="8"/>
  <c r="G20" i="8"/>
  <c r="G17" i="8"/>
  <c r="G19" i="8"/>
  <c r="G12" i="8"/>
  <c r="G13" i="8"/>
  <c r="G11" i="8"/>
  <c r="G15" i="8"/>
  <c r="G22" i="8"/>
  <c r="G18" i="8"/>
  <c r="G16" i="8"/>
  <c r="G14" i="8"/>
  <c r="G10" i="8"/>
  <c r="G23" i="8" l="1"/>
  <c r="H36" i="4"/>
  <c r="H7" i="4"/>
  <c r="I31" i="8"/>
  <c r="I9" i="8"/>
  <c r="I35" i="8"/>
  <c r="I33" i="8"/>
  <c r="I27" i="8"/>
  <c r="I32" i="8"/>
  <c r="I29" i="8"/>
  <c r="I26" i="8"/>
  <c r="I28" i="8"/>
  <c r="I25" i="8"/>
  <c r="I30" i="8"/>
  <c r="G33" i="8"/>
  <c r="D35" i="8"/>
  <c r="C23" i="8"/>
  <c r="D35" i="6"/>
  <c r="E29" i="6"/>
  <c r="E25" i="6"/>
  <c r="E24" i="6"/>
  <c r="E27" i="6"/>
  <c r="E30" i="6"/>
  <c r="E26" i="6"/>
  <c r="E6" i="6"/>
  <c r="D18" i="4"/>
  <c r="I26" i="4"/>
  <c r="G26" i="4"/>
  <c r="D25" i="4"/>
  <c r="I34" i="4"/>
  <c r="I27" i="4"/>
  <c r="I29" i="4"/>
  <c r="I33" i="4"/>
  <c r="I31" i="4"/>
  <c r="I32" i="4"/>
  <c r="I30" i="4"/>
  <c r="I28" i="4"/>
  <c r="I25" i="4"/>
  <c r="I13" i="4"/>
  <c r="G26" i="8"/>
  <c r="G35" i="8"/>
  <c r="G32" i="8"/>
  <c r="G28" i="8"/>
  <c r="G30" i="8"/>
  <c r="G31" i="8"/>
  <c r="I23" i="8" l="1"/>
  <c r="D7" i="8"/>
  <c r="D9" i="8"/>
  <c r="D26" i="4"/>
  <c r="D33" i="4"/>
  <c r="D10" i="4"/>
  <c r="D30" i="4"/>
  <c r="D8" i="4"/>
  <c r="D34" i="4"/>
  <c r="D32" i="4"/>
  <c r="D27" i="4"/>
  <c r="D35" i="4"/>
  <c r="D31" i="4"/>
  <c r="D29" i="4"/>
  <c r="D28" i="4"/>
  <c r="D16" i="4"/>
  <c r="D15" i="8"/>
  <c r="D21" i="8"/>
  <c r="E23" i="4"/>
  <c r="D22" i="4"/>
  <c r="D20" i="4"/>
  <c r="D15" i="4"/>
  <c r="D11" i="4"/>
  <c r="E22" i="6"/>
  <c r="D36" i="6"/>
  <c r="E36" i="6" s="1"/>
  <c r="G13" i="4"/>
  <c r="D14" i="8"/>
  <c r="D19" i="8"/>
  <c r="D30" i="8"/>
  <c r="D31" i="8"/>
  <c r="D16" i="8"/>
  <c r="D10" i="8"/>
  <c r="D20" i="8"/>
  <c r="D13" i="8"/>
  <c r="D22" i="8"/>
  <c r="D26" i="8"/>
  <c r="D17" i="8"/>
  <c r="D11" i="8"/>
  <c r="D12" i="8"/>
  <c r="D18" i="8"/>
  <c r="E35" i="6"/>
  <c r="G34" i="4"/>
  <c r="G32" i="4"/>
  <c r="G33" i="4"/>
  <c r="G28" i="4"/>
  <c r="G35" i="4"/>
  <c r="G31" i="4"/>
  <c r="G29" i="4"/>
  <c r="G25" i="4"/>
  <c r="G30" i="4"/>
  <c r="G27" i="4"/>
  <c r="I23" i="4"/>
  <c r="D34" i="8"/>
  <c r="D28" i="8"/>
  <c r="D19" i="4"/>
  <c r="D21" i="4"/>
  <c r="D17" i="4"/>
  <c r="D14" i="4"/>
  <c r="D13" i="4"/>
  <c r="D12" i="4"/>
  <c r="D9" i="4"/>
  <c r="E19" i="4"/>
  <c r="E20" i="4"/>
  <c r="E17" i="4"/>
  <c r="E30" i="4"/>
  <c r="E15" i="4"/>
  <c r="E25" i="4"/>
  <c r="E14" i="4"/>
  <c r="E34" i="4"/>
  <c r="E27" i="4"/>
  <c r="E18" i="4"/>
  <c r="E10" i="4"/>
  <c r="E26" i="4"/>
  <c r="E31" i="4"/>
  <c r="E28" i="4"/>
  <c r="G27" i="8"/>
  <c r="F37" i="8"/>
  <c r="H7" i="8" s="1"/>
  <c r="G25" i="8"/>
  <c r="G34" i="8"/>
  <c r="G29" i="8"/>
  <c r="D8" i="8"/>
  <c r="C37" i="8"/>
  <c r="D32" i="8"/>
  <c r="D33" i="8"/>
  <c r="D29" i="8"/>
  <c r="D27" i="8"/>
  <c r="D25" i="8"/>
  <c r="G36" i="4" l="1"/>
  <c r="D23" i="8"/>
  <c r="D36" i="8"/>
  <c r="G36" i="8"/>
  <c r="E17" i="8"/>
  <c r="E7" i="8"/>
  <c r="D36" i="4"/>
  <c r="D23" i="4"/>
  <c r="E16" i="4"/>
  <c r="E8" i="4"/>
  <c r="E32" i="4"/>
  <c r="E12" i="4"/>
  <c r="E21" i="4"/>
  <c r="E35" i="4"/>
  <c r="E22" i="4"/>
  <c r="E9" i="4"/>
  <c r="E29" i="4"/>
  <c r="E33" i="4"/>
  <c r="E13" i="4"/>
  <c r="E37" i="4"/>
  <c r="E11" i="4"/>
  <c r="H14" i="4"/>
  <c r="H17" i="4"/>
  <c r="H21" i="4"/>
  <c r="H19" i="4"/>
  <c r="H8" i="4"/>
  <c r="H11" i="4"/>
  <c r="H10" i="4"/>
  <c r="H15" i="4"/>
  <c r="H16" i="4"/>
  <c r="H20" i="4"/>
  <c r="H18" i="4"/>
  <c r="H22" i="4"/>
  <c r="H9" i="4"/>
  <c r="H12" i="4"/>
  <c r="H10" i="8"/>
  <c r="H14" i="8"/>
  <c r="H16" i="8"/>
  <c r="H18" i="8"/>
  <c r="H22" i="8"/>
  <c r="H15" i="8"/>
  <c r="H11" i="8"/>
  <c r="H13" i="8"/>
  <c r="H12" i="8"/>
  <c r="H19" i="8"/>
  <c r="H17" i="8"/>
  <c r="H20" i="8"/>
  <c r="H21" i="8"/>
  <c r="H8" i="8"/>
  <c r="H9" i="8"/>
  <c r="G23" i="4"/>
  <c r="H23" i="4"/>
  <c r="E32" i="8"/>
  <c r="E20" i="8"/>
  <c r="E13" i="8"/>
  <c r="E33" i="8"/>
  <c r="E35" i="8"/>
  <c r="E15" i="8"/>
  <c r="E12" i="8"/>
  <c r="E27" i="8"/>
  <c r="E14" i="8"/>
  <c r="E29" i="8"/>
  <c r="E10" i="8"/>
  <c r="H32" i="8"/>
  <c r="H30" i="8"/>
  <c r="H26" i="8"/>
  <c r="H31" i="8"/>
  <c r="H25" i="8"/>
  <c r="H27" i="4"/>
  <c r="H31" i="4"/>
  <c r="H25" i="4"/>
  <c r="H26" i="4"/>
  <c r="I37" i="4"/>
  <c r="H29" i="4"/>
  <c r="H35" i="4"/>
  <c r="H28" i="4"/>
  <c r="H13" i="4"/>
  <c r="H32" i="4"/>
  <c r="H34" i="4"/>
  <c r="H30" i="4"/>
  <c r="H33" i="4"/>
  <c r="H34" i="8"/>
  <c r="H29" i="8"/>
  <c r="H28" i="8"/>
  <c r="H35" i="8"/>
  <c r="H27" i="8"/>
  <c r="H33" i="8"/>
  <c r="I37" i="8"/>
  <c r="E34" i="8"/>
  <c r="E18" i="8"/>
  <c r="E16" i="8"/>
  <c r="E31" i="8"/>
  <c r="E21" i="8"/>
  <c r="E19" i="8"/>
  <c r="E28" i="8"/>
  <c r="E9" i="8"/>
  <c r="E25" i="8"/>
  <c r="E11" i="8"/>
  <c r="E30" i="8"/>
  <c r="E26" i="8"/>
  <c r="E8" i="8"/>
  <c r="E22" i="8"/>
  <c r="H36" i="8" l="1"/>
  <c r="H23" i="8"/>
  <c r="E23" i="8"/>
  <c r="E36" i="8"/>
  <c r="H37" i="4"/>
  <c r="H37" i="8" l="1"/>
  <c r="E37" i="8"/>
</calcChain>
</file>

<file path=xl/sharedStrings.xml><?xml version="1.0" encoding="utf-8"?>
<sst xmlns="http://schemas.openxmlformats.org/spreadsheetml/2006/main" count="279" uniqueCount="94">
  <si>
    <t xml:space="preserve"> </t>
  </si>
  <si>
    <t>-</t>
  </si>
  <si>
    <t>ASA OSIGURANJE d.d.</t>
  </si>
  <si>
    <t>BOSNA - SUNCE OSIGURANJE d.d.</t>
  </si>
  <si>
    <t>D.D. ZA OSIGURANJE CAMELIJA</t>
  </si>
  <si>
    <t>CROATIA OSIGURANJE d.d.</t>
  </si>
  <si>
    <t>EUROHERC OSIGURANJE d.d.</t>
  </si>
  <si>
    <t>GRAWE OSIGURANJE d.d. SA</t>
  </si>
  <si>
    <t>LIDO OSIGURANJE d.d.</t>
  </si>
  <si>
    <t>SARAJEVO OSIGURANJE d.d.</t>
  </si>
  <si>
    <t>TRIGLAV BH OSIGURANJE d.d.</t>
  </si>
  <si>
    <t>UNIQA OSIGURANJE d.d.</t>
  </si>
  <si>
    <t>D.D. ZA OSIGURANJE VGT VISOKO</t>
  </si>
  <si>
    <t>ZOVKO OSIGURANJE d.d.</t>
  </si>
  <si>
    <t>BOBAR OSIGURANJE a.d.</t>
  </si>
  <si>
    <t>D.D. BRČKO GAS OSIGURANJE</t>
  </si>
  <si>
    <t>DRINA OSIGURANJE a.d.</t>
  </si>
  <si>
    <t>GRAWE OSIGURANJE a.d. BL</t>
  </si>
  <si>
    <t>JAHORINA OSIGURANJE a.d.</t>
  </si>
  <si>
    <t>KRAJINA OSIGURANJE a.d.</t>
  </si>
  <si>
    <t>MIKROFIN OSIGURANJE a.d.</t>
  </si>
  <si>
    <t>NEŠKOVIĆ OSIGURANJE a.d.</t>
  </si>
  <si>
    <t>OSIGURANJE AURA a.d.</t>
  </si>
  <si>
    <t>Promjena</t>
  </si>
  <si>
    <t>Br.</t>
  </si>
  <si>
    <t>Dobit/Kapital (%)</t>
  </si>
  <si>
    <t>Isplaćene štete/Premija (%)</t>
  </si>
  <si>
    <t>Kapital (u KM) i pojedinačni udjeli društava po godini</t>
  </si>
  <si>
    <t>Kapital</t>
  </si>
  <si>
    <t xml:space="preserve">Udio društava u ukupnom kapitalu pojedinačnog entiteta (%) </t>
  </si>
  <si>
    <t>Udio u ukupnom kapitalu svih društava (%)</t>
  </si>
  <si>
    <t>Društva sa sjedištem u FBiH</t>
  </si>
  <si>
    <t>Društva sa sjedištem u RS</t>
  </si>
  <si>
    <t>Ukupno (za društva sa sjedištem u FBiH)</t>
  </si>
  <si>
    <t>Ukupno (za društva sa sjedištem u RS)</t>
  </si>
  <si>
    <t>Ukupni prihod (u KM) i pojedinačni udjeli društava po godini</t>
  </si>
  <si>
    <t>Ukupni prihod</t>
  </si>
  <si>
    <t>Promjena u ukupnom prihodu (%)</t>
  </si>
  <si>
    <t xml:space="preserve">Udio društava u ukupnom prihodu pojedinačnog entiteta (%) </t>
  </si>
  <si>
    <t>Udio u ukupnom prihodu svih društava (%)</t>
  </si>
  <si>
    <t>1.</t>
  </si>
  <si>
    <t>2.</t>
  </si>
  <si>
    <t>3.</t>
  </si>
  <si>
    <t>4.</t>
  </si>
  <si>
    <t>5.</t>
  </si>
  <si>
    <t>6.</t>
  </si>
  <si>
    <t>Sarajevo osiguranje d.d.</t>
  </si>
  <si>
    <t>Bosna reosiguranje d.d.</t>
  </si>
  <si>
    <t>Croatia osiguranje d.d.</t>
  </si>
  <si>
    <t>Grawe osiguranje d.d.</t>
  </si>
  <si>
    <t>Euroherc osiguranje d.d.</t>
  </si>
  <si>
    <t>Uniqa osiguranje d.d.</t>
  </si>
  <si>
    <t>Merkur BH osiguranje d.d.</t>
  </si>
  <si>
    <t>VGT osiguranje d.d.</t>
  </si>
  <si>
    <t>Camelija osiguranje d.d.</t>
  </si>
  <si>
    <t>Zovko osiguranje d.d.</t>
  </si>
  <si>
    <t>Lido osiguranje d.d.</t>
  </si>
  <si>
    <t>ASA osiguranje d.d.</t>
  </si>
  <si>
    <t>Bobar osiguranje a.d.</t>
  </si>
  <si>
    <t>Nešković osiguranje a.d.</t>
  </si>
  <si>
    <t>Jahorina osiguranje a.d.</t>
  </si>
  <si>
    <t>Drina osiguranje a.d.</t>
  </si>
  <si>
    <t>Krajina osiguranje a.d.</t>
  </si>
  <si>
    <t>Osiguranje Aura a.d.</t>
  </si>
  <si>
    <t>Triglav BH osiguranje d.d.</t>
  </si>
  <si>
    <t>Osiguravajuća i reosiguravajuća društva</t>
  </si>
  <si>
    <t>UKUPNO (za sva društva)</t>
  </si>
  <si>
    <t>Promjena ukupnog kapitala (%)</t>
  </si>
  <si>
    <t>Promjena dobiti (%)</t>
  </si>
  <si>
    <t>Društva sa sjedištem u RS-u</t>
  </si>
  <si>
    <t>2007.</t>
  </si>
  <si>
    <t>2008.</t>
  </si>
  <si>
    <t>HERCEGOVINA OSIGURANJE d.d.</t>
  </si>
  <si>
    <t>HELIOS OSIGURANJE d.d.</t>
  </si>
  <si>
    <t>KOSIG DUNAV OSIGURANJE a.d.</t>
  </si>
  <si>
    <t>Hercegovina osiguranje d.d.</t>
  </si>
  <si>
    <t>Helios osiguranje d.d.</t>
  </si>
  <si>
    <t>Kosig Dunav osiguranje a.d.</t>
  </si>
  <si>
    <t>Triglav Krajina-Kopaonik osiguranje a.d.</t>
  </si>
  <si>
    <t xml:space="preserve">Kosig Dunav osiguranje a.d. </t>
  </si>
  <si>
    <t>Dobit/Ukupni prihod (%)</t>
  </si>
  <si>
    <t>Brčko-gas osiguranje d.d.</t>
  </si>
  <si>
    <t>Bosna-Sunce osiguranje d.d.</t>
  </si>
  <si>
    <t>Grawe osiguranje a.d.</t>
  </si>
  <si>
    <t>TRIGLAV KRAJINA-KOPAONIK OSIGURANJE a.d.</t>
  </si>
  <si>
    <t>MERKUR BH OSIGURANJE d.d.</t>
  </si>
  <si>
    <t>Dobit (u KM) i promjena u dobiti (2008. u usporedbi sa 2007.)</t>
  </si>
  <si>
    <t>Skupine osiguranja</t>
  </si>
  <si>
    <t>Premija po zaposleniku (u KM)</t>
  </si>
  <si>
    <t>Ukupni prihod po zaposleniku (u KM)</t>
  </si>
  <si>
    <t>Dobit po zaposleniku (u KM)</t>
  </si>
  <si>
    <t>Mikrofin osiguranje a.d.*</t>
  </si>
  <si>
    <t>*Mikrofin osiguranje a.d. utemeljeno je 2007. godine, a počelo je s radom u 2008. godini.</t>
  </si>
  <si>
    <t>Pokazatelji poslovanja po društvima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</si>
</sst>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_-* #,##0.00\ _T_L_-;\-* #,##0.00\ _T_L_-;_-* &quot;-&quot;??\ _T_L_-;_-@_-"/>
    <numFmt numFmtId="166" formatCode="_(* #,##0_);_(* \(#,##0\);_(* &quot;-&quot;??_);_(@_)"/>
  </numFmts>
  <fonts count="49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i/>
      <sz val="11"/>
      <color indexed="8"/>
      <name val="Calibri"/>
      <family val="2"/>
    </font>
    <font>
      <sz val="11"/>
      <color theme="0"/>
      <name val="Calibri"/>
      <family val="2"/>
      <charset val="204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9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6">
    <xf numFmtId="0" fontId="0" fillId="0" borderId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9" fillId="0" borderId="0"/>
    <xf numFmtId="0" fontId="17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3" fillId="0" borderId="0"/>
    <xf numFmtId="0" fontId="28" fillId="0" borderId="0" applyFill="0">
      <alignment horizontal="center" vertical="center" wrapText="1"/>
    </xf>
    <xf numFmtId="0" fontId="20" fillId="0" borderId="0"/>
    <xf numFmtId="0" fontId="3" fillId="23" borderId="7" applyNumberFormat="0" applyFont="0" applyAlignment="0" applyProtection="0"/>
    <xf numFmtId="0" fontId="9" fillId="0" borderId="0"/>
    <xf numFmtId="0" fontId="21" fillId="20" borderId="8" applyNumberFormat="0" applyAlignment="0" applyProtection="0"/>
    <xf numFmtId="0" fontId="9" fillId="0" borderId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91">
    <xf numFmtId="0" fontId="0" fillId="0" borderId="0" xfId="0"/>
    <xf numFmtId="0" fontId="25" fillId="0" borderId="0" xfId="206" applyFont="1"/>
    <xf numFmtId="0" fontId="27" fillId="0" borderId="0" xfId="206" applyFont="1" applyAlignment="1">
      <alignment horizontal="left"/>
    </xf>
    <xf numFmtId="0" fontId="26" fillId="0" borderId="0" xfId="206" applyFont="1" applyBorder="1" applyAlignment="1">
      <alignment vertical="center"/>
    </xf>
    <xf numFmtId="0" fontId="25" fillId="0" borderId="0" xfId="206" applyFont="1" applyBorder="1"/>
    <xf numFmtId="0" fontId="27" fillId="0" borderId="0" xfId="206" applyFont="1"/>
    <xf numFmtId="0" fontId="27" fillId="0" borderId="0" xfId="206" applyFont="1" applyBorder="1"/>
    <xf numFmtId="0" fontId="25" fillId="0" borderId="0" xfId="206" applyFont="1" applyBorder="1" applyAlignment="1">
      <alignment horizontal="right"/>
    </xf>
    <xf numFmtId="3" fontId="26" fillId="0" borderId="0" xfId="206" applyNumberFormat="1" applyFont="1" applyBorder="1" applyAlignment="1">
      <alignment horizontal="right"/>
    </xf>
    <xf numFmtId="0" fontId="26" fillId="0" borderId="0" xfId="206" applyFont="1" applyBorder="1" applyAlignment="1">
      <alignment horizontal="right"/>
    </xf>
    <xf numFmtId="0" fontId="26" fillId="0" borderId="0" xfId="206" applyFont="1"/>
    <xf numFmtId="0" fontId="25" fillId="0" borderId="0" xfId="130" applyFont="1"/>
    <xf numFmtId="3" fontId="26" fillId="0" borderId="0" xfId="206" applyNumberFormat="1" applyFont="1" applyBorder="1" applyAlignment="1">
      <alignment horizontal="right" wrapText="1"/>
    </xf>
    <xf numFmtId="0" fontId="1" fillId="0" borderId="0" xfId="205" applyFont="1"/>
    <xf numFmtId="0" fontId="32" fillId="0" borderId="10" xfId="205" applyFont="1" applyBorder="1" applyAlignment="1">
      <alignment horizontal="center" vertical="center"/>
    </xf>
    <xf numFmtId="3" fontId="1" fillId="0" borderId="11" xfId="205" applyNumberFormat="1" applyFont="1" applyBorder="1" applyAlignment="1">
      <alignment horizontal="right"/>
    </xf>
    <xf numFmtId="10" fontId="32" fillId="0" borderId="19" xfId="205" applyNumberFormat="1" applyFont="1" applyFill="1" applyBorder="1" applyAlignment="1" applyProtection="1">
      <alignment horizontal="right" vertical="center" wrapText="1"/>
    </xf>
    <xf numFmtId="10" fontId="32" fillId="0" borderId="12" xfId="205" applyNumberFormat="1" applyFont="1" applyFill="1" applyBorder="1" applyAlignment="1" applyProtection="1">
      <alignment horizontal="right" vertical="center" wrapText="1"/>
    </xf>
    <xf numFmtId="3" fontId="1" fillId="0" borderId="11" xfId="205" applyNumberFormat="1" applyFont="1" applyBorder="1" applyAlignment="1">
      <alignment horizontal="right" wrapText="1"/>
    </xf>
    <xf numFmtId="10" fontId="1" fillId="0" borderId="11" xfId="205" applyNumberFormat="1" applyFont="1" applyBorder="1" applyAlignment="1">
      <alignment wrapText="1"/>
    </xf>
    <xf numFmtId="10" fontId="1" fillId="0" borderId="11" xfId="205" applyNumberFormat="1" applyFont="1" applyBorder="1" applyAlignment="1"/>
    <xf numFmtId="0" fontId="32" fillId="0" borderId="15" xfId="205" applyFont="1" applyBorder="1" applyAlignment="1">
      <alignment horizontal="center" vertical="center"/>
    </xf>
    <xf numFmtId="10" fontId="1" fillId="0" borderId="13" xfId="205" applyNumberFormat="1" applyFont="1" applyBorder="1" applyAlignment="1">
      <alignment wrapText="1"/>
    </xf>
    <xf numFmtId="10" fontId="32" fillId="0" borderId="31" xfId="205" applyNumberFormat="1" applyFont="1" applyFill="1" applyBorder="1" applyAlignment="1" applyProtection="1">
      <alignment horizontal="right" vertical="center" wrapText="1"/>
    </xf>
    <xf numFmtId="10" fontId="1" fillId="0" borderId="13" xfId="205" applyNumberFormat="1" applyFont="1" applyBorder="1" applyAlignment="1"/>
    <xf numFmtId="10" fontId="32" fillId="0" borderId="14" xfId="205" applyNumberFormat="1" applyFont="1" applyFill="1" applyBorder="1" applyAlignment="1" applyProtection="1">
      <alignment horizontal="right" vertical="center" wrapText="1"/>
    </xf>
    <xf numFmtId="3" fontId="33" fillId="0" borderId="0" xfId="205" applyNumberFormat="1" applyFont="1"/>
    <xf numFmtId="10" fontId="32" fillId="0" borderId="11" xfId="205" applyNumberFormat="1" applyFont="1" applyBorder="1" applyAlignment="1"/>
    <xf numFmtId="10" fontId="32" fillId="0" borderId="13" xfId="205" applyNumberFormat="1" applyFont="1" applyBorder="1" applyAlignment="1"/>
    <xf numFmtId="3" fontId="34" fillId="0" borderId="0" xfId="205" applyNumberFormat="1" applyFont="1"/>
    <xf numFmtId="3" fontId="35" fillId="0" borderId="11" xfId="0" applyNumberFormat="1" applyFont="1" applyBorder="1" applyAlignment="1">
      <alignment horizontal="right"/>
    </xf>
    <xf numFmtId="3" fontId="33" fillId="0" borderId="0" xfId="205" applyNumberFormat="1" applyFont="1" applyBorder="1"/>
    <xf numFmtId="0" fontId="32" fillId="0" borderId="29" xfId="205" applyFont="1" applyBorder="1" applyAlignment="1">
      <alignment horizontal="center" vertical="center"/>
    </xf>
    <xf numFmtId="3" fontId="1" fillId="0" borderId="27" xfId="205" applyNumberFormat="1" applyFont="1" applyBorder="1" applyAlignment="1">
      <alignment horizontal="right"/>
    </xf>
    <xf numFmtId="10" fontId="32" fillId="0" borderId="28" xfId="205" applyNumberFormat="1" applyFont="1" applyFill="1" applyBorder="1" applyAlignment="1" applyProtection="1">
      <alignment horizontal="right" vertical="center" wrapText="1"/>
    </xf>
    <xf numFmtId="10" fontId="32" fillId="0" borderId="30" xfId="205" applyNumberFormat="1" applyFont="1" applyFill="1" applyBorder="1" applyAlignment="1" applyProtection="1">
      <alignment horizontal="right" vertical="center" wrapText="1"/>
    </xf>
    <xf numFmtId="0" fontId="32" fillId="24" borderId="13" xfId="205" applyFont="1" applyFill="1" applyBorder="1" applyAlignment="1">
      <alignment horizontal="center" vertical="center" wrapText="1"/>
    </xf>
    <xf numFmtId="0" fontId="32" fillId="24" borderId="15" xfId="205" applyFont="1" applyFill="1" applyBorder="1" applyAlignment="1">
      <alignment horizontal="center" vertical="center" wrapText="1"/>
    </xf>
    <xf numFmtId="0" fontId="32" fillId="24" borderId="34" xfId="205" applyFont="1" applyFill="1" applyBorder="1" applyAlignment="1">
      <alignment horizontal="center" vertical="center" wrapText="1"/>
    </xf>
    <xf numFmtId="3" fontId="1" fillId="0" borderId="35" xfId="205" applyNumberFormat="1" applyFont="1" applyBorder="1" applyAlignment="1">
      <alignment horizontal="right"/>
    </xf>
    <xf numFmtId="3" fontId="1" fillId="0" borderId="21" xfId="205" applyNumberFormat="1" applyFont="1" applyBorder="1" applyAlignment="1">
      <alignment horizontal="right"/>
    </xf>
    <xf numFmtId="3" fontId="1" fillId="0" borderId="21" xfId="205" applyNumberFormat="1" applyFont="1" applyBorder="1" applyAlignment="1">
      <alignment horizontal="right" wrapText="1"/>
    </xf>
    <xf numFmtId="10" fontId="1" fillId="0" borderId="21" xfId="205" applyNumberFormat="1" applyFont="1" applyBorder="1" applyAlignment="1">
      <alignment wrapText="1"/>
    </xf>
    <xf numFmtId="10" fontId="1" fillId="0" borderId="34" xfId="205" applyNumberFormat="1" applyFont="1" applyBorder="1" applyAlignment="1">
      <alignment wrapText="1"/>
    </xf>
    <xf numFmtId="0" fontId="32" fillId="0" borderId="18" xfId="207" applyFont="1" applyFill="1" applyBorder="1" applyAlignment="1" applyProtection="1">
      <alignment vertical="center" wrapText="1"/>
    </xf>
    <xf numFmtId="0" fontId="32" fillId="0" borderId="12" xfId="207" applyFont="1" applyFill="1" applyBorder="1" applyAlignment="1" applyProtection="1">
      <alignment vertical="center" wrapText="1"/>
    </xf>
    <xf numFmtId="0" fontId="32" fillId="0" borderId="14" xfId="207" applyFont="1" applyFill="1" applyBorder="1" applyAlignment="1" applyProtection="1">
      <alignment vertical="center" wrapText="1"/>
    </xf>
    <xf numFmtId="10" fontId="1" fillId="0" borderId="21" xfId="205" applyNumberFormat="1" applyFont="1" applyBorder="1" applyAlignment="1"/>
    <xf numFmtId="3" fontId="1" fillId="0" borderId="29" xfId="205" applyNumberFormat="1" applyFont="1" applyBorder="1" applyAlignment="1">
      <alignment horizontal="right"/>
    </xf>
    <xf numFmtId="3" fontId="1" fillId="0" borderId="10" xfId="205" applyNumberFormat="1" applyFont="1" applyBorder="1" applyAlignment="1">
      <alignment horizontal="right"/>
    </xf>
    <xf numFmtId="3" fontId="1" fillId="0" borderId="10" xfId="205" applyNumberFormat="1" applyFont="1" applyBorder="1" applyAlignment="1">
      <alignment horizontal="right" wrapText="1"/>
    </xf>
    <xf numFmtId="10" fontId="1" fillId="0" borderId="10" xfId="205" applyNumberFormat="1" applyFont="1" applyBorder="1" applyAlignment="1"/>
    <xf numFmtId="10" fontId="1" fillId="0" borderId="10" xfId="205" applyNumberFormat="1" applyFont="1" applyBorder="1" applyAlignment="1">
      <alignment wrapText="1"/>
    </xf>
    <xf numFmtId="10" fontId="1" fillId="0" borderId="15" xfId="205" applyNumberFormat="1" applyFont="1" applyBorder="1" applyAlignment="1">
      <alignment wrapText="1"/>
    </xf>
    <xf numFmtId="10" fontId="1" fillId="0" borderId="34" xfId="205" applyNumberFormat="1" applyFont="1" applyBorder="1" applyAlignment="1"/>
    <xf numFmtId="10" fontId="1" fillId="0" borderId="15" xfId="205" applyNumberFormat="1" applyFont="1" applyBorder="1" applyAlignment="1"/>
    <xf numFmtId="0" fontId="32" fillId="24" borderId="31" xfId="205" applyFont="1" applyFill="1" applyBorder="1" applyAlignment="1">
      <alignment horizontal="center" vertical="center" wrapText="1"/>
    </xf>
    <xf numFmtId="0" fontId="32" fillId="24" borderId="14" xfId="205" applyFont="1" applyFill="1" applyBorder="1" applyAlignment="1">
      <alignment horizontal="center" vertical="center" wrapText="1"/>
    </xf>
    <xf numFmtId="0" fontId="23" fillId="24" borderId="11" xfId="206" applyFont="1" applyFill="1" applyBorder="1" applyAlignment="1">
      <alignment horizontal="center" vertical="center" wrapText="1"/>
    </xf>
    <xf numFmtId="0" fontId="1" fillId="0" borderId="10" xfId="206" applyFont="1" applyBorder="1" applyAlignment="1">
      <alignment horizontal="justify" wrapText="1"/>
    </xf>
    <xf numFmtId="3" fontId="1" fillId="0" borderId="11" xfId="206" applyNumberFormat="1" applyFont="1" applyBorder="1" applyAlignment="1">
      <alignment horizontal="right"/>
    </xf>
    <xf numFmtId="10" fontId="1" fillId="0" borderId="11" xfId="206" applyNumberFormat="1" applyFont="1" applyBorder="1" applyAlignment="1">
      <alignment horizontal="right"/>
    </xf>
    <xf numFmtId="3" fontId="32" fillId="0" borderId="11" xfId="206" applyNumberFormat="1" applyFont="1" applyBorder="1" applyAlignment="1">
      <alignment horizontal="right"/>
    </xf>
    <xf numFmtId="10" fontId="32" fillId="0" borderId="11" xfId="206" applyNumberFormat="1" applyFont="1" applyBorder="1" applyAlignment="1">
      <alignment horizontal="right"/>
    </xf>
    <xf numFmtId="10" fontId="36" fillId="0" borderId="12" xfId="206" applyNumberFormat="1" applyFont="1" applyBorder="1" applyAlignment="1">
      <alignment horizontal="right"/>
    </xf>
    <xf numFmtId="0" fontId="36" fillId="24" borderId="10" xfId="206" applyFont="1" applyFill="1" applyBorder="1" applyAlignment="1">
      <alignment horizontal="right" wrapText="1"/>
    </xf>
    <xf numFmtId="3" fontId="36" fillId="24" borderId="11" xfId="206" applyNumberFormat="1" applyFont="1" applyFill="1" applyBorder="1" applyAlignment="1">
      <alignment horizontal="right"/>
    </xf>
    <xf numFmtId="10" fontId="36" fillId="24" borderId="11" xfId="206" applyNumberFormat="1" applyFont="1" applyFill="1" applyBorder="1" applyAlignment="1">
      <alignment horizontal="right"/>
    </xf>
    <xf numFmtId="3" fontId="37" fillId="24" borderId="11" xfId="206" applyNumberFormat="1" applyFont="1" applyFill="1" applyBorder="1" applyAlignment="1">
      <alignment horizontal="right"/>
    </xf>
    <xf numFmtId="10" fontId="37" fillId="24" borderId="11" xfId="206" applyNumberFormat="1" applyFont="1" applyFill="1" applyBorder="1" applyAlignment="1">
      <alignment horizontal="right"/>
    </xf>
    <xf numFmtId="10" fontId="36" fillId="24" borderId="12" xfId="206" applyNumberFormat="1" applyFont="1" applyFill="1" applyBorder="1" applyAlignment="1">
      <alignment horizontal="right"/>
    </xf>
    <xf numFmtId="0" fontId="1" fillId="0" borderId="10" xfId="206" applyFont="1" applyBorder="1" applyAlignment="1">
      <alignment horizontal="justify"/>
    </xf>
    <xf numFmtId="3" fontId="1" fillId="0" borderId="11" xfId="206" applyNumberFormat="1" applyFont="1" applyBorder="1" applyAlignment="1"/>
    <xf numFmtId="3" fontId="32" fillId="0" borderId="11" xfId="206" applyNumberFormat="1" applyFont="1" applyBorder="1" applyAlignment="1"/>
    <xf numFmtId="0" fontId="1" fillId="0" borderId="10" xfId="206" applyFont="1" applyBorder="1" applyAlignment="1">
      <alignment horizontal="left"/>
    </xf>
    <xf numFmtId="49" fontId="38" fillId="0" borderId="10" xfId="206" applyNumberFormat="1" applyFont="1" applyBorder="1" applyAlignment="1">
      <alignment horizontal="left" wrapText="1"/>
    </xf>
    <xf numFmtId="3" fontId="36" fillId="24" borderId="11" xfId="206" applyNumberFormat="1" applyFont="1" applyFill="1" applyBorder="1" applyAlignment="1"/>
    <xf numFmtId="3" fontId="37" fillId="24" borderId="11" xfId="206" applyNumberFormat="1" applyFont="1" applyFill="1" applyBorder="1" applyAlignment="1"/>
    <xf numFmtId="0" fontId="23" fillId="25" borderId="15" xfId="206" applyFont="1" applyFill="1" applyBorder="1" applyAlignment="1">
      <alignment horizontal="right" wrapText="1"/>
    </xf>
    <xf numFmtId="3" fontId="23" fillId="25" borderId="13" xfId="206" applyNumberFormat="1" applyFont="1" applyFill="1" applyBorder="1" applyAlignment="1"/>
    <xf numFmtId="10" fontId="36" fillId="25" borderId="13" xfId="206" applyNumberFormat="1" applyFont="1" applyFill="1" applyBorder="1" applyAlignment="1">
      <alignment horizontal="right"/>
    </xf>
    <xf numFmtId="3" fontId="30" fillId="25" borderId="13" xfId="206" applyNumberFormat="1" applyFont="1" applyFill="1" applyBorder="1" applyAlignment="1"/>
    <xf numFmtId="10" fontId="37" fillId="25" borderId="13" xfId="206" applyNumberFormat="1" applyFont="1" applyFill="1" applyBorder="1" applyAlignment="1">
      <alignment horizontal="right"/>
    </xf>
    <xf numFmtId="10" fontId="39" fillId="25" borderId="14" xfId="206" applyNumberFormat="1" applyFont="1" applyFill="1" applyBorder="1" applyAlignment="1">
      <alignment horizontal="right" wrapText="1"/>
    </xf>
    <xf numFmtId="0" fontId="34" fillId="24" borderId="11" xfId="206" applyFont="1" applyFill="1" applyBorder="1" applyAlignment="1">
      <alignment horizontal="center" vertical="center" wrapText="1"/>
    </xf>
    <xf numFmtId="0" fontId="18" fillId="0" borderId="10" xfId="206" applyFont="1" applyFill="1" applyBorder="1" applyAlignment="1">
      <alignment horizontal="justify" wrapText="1"/>
    </xf>
    <xf numFmtId="3" fontId="18" fillId="0" borderId="11" xfId="206" applyNumberFormat="1" applyFont="1" applyBorder="1" applyAlignment="1">
      <alignment horizontal="right"/>
    </xf>
    <xf numFmtId="10" fontId="18" fillId="0" borderId="11" xfId="206" applyNumberFormat="1" applyFont="1" applyBorder="1" applyAlignment="1">
      <alignment horizontal="right"/>
    </xf>
    <xf numFmtId="10" fontId="35" fillId="0" borderId="11" xfId="206" applyNumberFormat="1" applyFont="1" applyBorder="1" applyAlignment="1">
      <alignment horizontal="right"/>
    </xf>
    <xf numFmtId="10" fontId="41" fillId="0" borderId="12" xfId="206" applyNumberFormat="1" applyFont="1" applyFill="1" applyBorder="1" applyAlignment="1">
      <alignment horizontal="right"/>
    </xf>
    <xf numFmtId="0" fontId="41" fillId="24" borderId="10" xfId="206" applyFont="1" applyFill="1" applyBorder="1" applyAlignment="1">
      <alignment horizontal="right" wrapText="1"/>
    </xf>
    <xf numFmtId="3" fontId="41" fillId="24" borderId="11" xfId="206" applyNumberFormat="1" applyFont="1" applyFill="1" applyBorder="1" applyAlignment="1">
      <alignment horizontal="right"/>
    </xf>
    <xf numFmtId="10" fontId="41" fillId="24" borderId="11" xfId="206" applyNumberFormat="1" applyFont="1" applyFill="1" applyBorder="1" applyAlignment="1">
      <alignment horizontal="right"/>
    </xf>
    <xf numFmtId="3" fontId="42" fillId="24" borderId="11" xfId="206" applyNumberFormat="1" applyFont="1" applyFill="1" applyBorder="1" applyAlignment="1">
      <alignment horizontal="right"/>
    </xf>
    <xf numFmtId="10" fontId="42" fillId="24" borderId="11" xfId="206" applyNumberFormat="1" applyFont="1" applyFill="1" applyBorder="1" applyAlignment="1">
      <alignment horizontal="right"/>
    </xf>
    <xf numFmtId="10" fontId="41" fillId="24" borderId="12" xfId="206" applyNumberFormat="1" applyFont="1" applyFill="1" applyBorder="1" applyAlignment="1">
      <alignment horizontal="right"/>
    </xf>
    <xf numFmtId="0" fontId="18" fillId="0" borderId="10" xfId="206" applyFont="1" applyFill="1" applyBorder="1" applyAlignment="1">
      <alignment horizontal="justify"/>
    </xf>
    <xf numFmtId="3" fontId="35" fillId="0" borderId="11" xfId="206" applyNumberFormat="1" applyFont="1" applyBorder="1" applyAlignment="1">
      <alignment horizontal="right"/>
    </xf>
    <xf numFmtId="0" fontId="18" fillId="0" borderId="10" xfId="206" applyFont="1" applyFill="1" applyBorder="1" applyAlignment="1">
      <alignment horizontal="left"/>
    </xf>
    <xf numFmtId="0" fontId="34" fillId="25" borderId="15" xfId="206" applyFont="1" applyFill="1" applyBorder="1" applyAlignment="1">
      <alignment horizontal="right" wrapText="1"/>
    </xf>
    <xf numFmtId="3" fontId="34" fillId="25" borderId="13" xfId="206" applyNumberFormat="1" applyFont="1" applyFill="1" applyBorder="1" applyAlignment="1">
      <alignment horizontal="right" wrapText="1"/>
    </xf>
    <xf numFmtId="10" fontId="34" fillId="25" borderId="13" xfId="206" applyNumberFormat="1" applyFont="1" applyFill="1" applyBorder="1" applyAlignment="1">
      <alignment horizontal="right" wrapText="1"/>
    </xf>
    <xf numFmtId="3" fontId="40" fillId="25" borderId="13" xfId="206" applyNumberFormat="1" applyFont="1" applyFill="1" applyBorder="1" applyAlignment="1">
      <alignment horizontal="right" wrapText="1"/>
    </xf>
    <xf numFmtId="10" fontId="40" fillId="25" borderId="13" xfId="206" applyNumberFormat="1" applyFont="1" applyFill="1" applyBorder="1" applyAlignment="1">
      <alignment horizontal="right" wrapText="1"/>
    </xf>
    <xf numFmtId="10" fontId="43" fillId="25" borderId="14" xfId="206" applyNumberFormat="1" applyFont="1" applyFill="1" applyBorder="1" applyAlignment="1">
      <alignment horizontal="right" wrapText="1"/>
    </xf>
    <xf numFmtId="0" fontId="23" fillId="25" borderId="17" xfId="130" applyFont="1" applyFill="1" applyBorder="1" applyAlignment="1">
      <alignment horizontal="center" vertical="center"/>
    </xf>
    <xf numFmtId="0" fontId="1" fillId="0" borderId="10" xfId="130" applyFont="1" applyBorder="1" applyAlignment="1">
      <alignment horizontal="justify" vertical="center" wrapText="1"/>
    </xf>
    <xf numFmtId="3" fontId="1" fillId="0" borderId="11" xfId="130" applyNumberFormat="1" applyFont="1" applyBorder="1" applyAlignment="1">
      <alignment horizontal="right" vertical="center"/>
    </xf>
    <xf numFmtId="3" fontId="32" fillId="0" borderId="11" xfId="0" applyNumberFormat="1" applyFont="1" applyBorder="1"/>
    <xf numFmtId="10" fontId="36" fillId="0" borderId="12" xfId="206" applyNumberFormat="1" applyFont="1" applyBorder="1"/>
    <xf numFmtId="10" fontId="36" fillId="24" borderId="12" xfId="206" applyNumberFormat="1" applyFont="1" applyFill="1" applyBorder="1"/>
    <xf numFmtId="0" fontId="1" fillId="0" borderId="10" xfId="131" applyFont="1" applyBorder="1" applyAlignment="1">
      <alignment horizontal="justify" vertical="center" wrapText="1"/>
    </xf>
    <xf numFmtId="166" fontId="38" fillId="0" borderId="11" xfId="131" applyNumberFormat="1" applyFont="1" applyFill="1" applyBorder="1" applyAlignment="1">
      <alignment vertical="center"/>
    </xf>
    <xf numFmtId="0" fontId="1" fillId="0" borderId="10" xfId="131" applyFont="1" applyBorder="1" applyAlignment="1">
      <alignment horizontal="left" vertical="center" wrapText="1"/>
    </xf>
    <xf numFmtId="3" fontId="32" fillId="0" borderId="11" xfId="131" applyNumberFormat="1" applyFont="1" applyFill="1" applyBorder="1" applyAlignment="1">
      <alignment vertical="center"/>
    </xf>
    <xf numFmtId="3" fontId="38" fillId="0" borderId="11" xfId="131" applyNumberFormat="1" applyFont="1" applyFill="1" applyBorder="1" applyAlignment="1">
      <alignment vertical="center"/>
    </xf>
    <xf numFmtId="3" fontId="23" fillId="25" borderId="13" xfId="206" applyNumberFormat="1" applyFont="1" applyFill="1" applyBorder="1"/>
    <xf numFmtId="10" fontId="39" fillId="25" borderId="14" xfId="206" applyNumberFormat="1" applyFont="1" applyFill="1" applyBorder="1"/>
    <xf numFmtId="0" fontId="44" fillId="0" borderId="0" xfId="205" applyFont="1" applyAlignment="1">
      <alignment horizontal="right"/>
    </xf>
    <xf numFmtId="3" fontId="44" fillId="0" borderId="0" xfId="205" applyNumberFormat="1" applyFont="1"/>
    <xf numFmtId="0" fontId="44" fillId="0" borderId="0" xfId="205" applyFont="1"/>
    <xf numFmtId="3" fontId="45" fillId="0" borderId="0" xfId="205" applyNumberFormat="1" applyFont="1"/>
    <xf numFmtId="10" fontId="44" fillId="0" borderId="0" xfId="205" applyNumberFormat="1" applyFont="1"/>
    <xf numFmtId="4" fontId="45" fillId="0" borderId="0" xfId="205" applyNumberFormat="1" applyFont="1"/>
    <xf numFmtId="3" fontId="46" fillId="0" borderId="0" xfId="0" applyNumberFormat="1" applyFont="1" applyBorder="1"/>
    <xf numFmtId="0" fontId="47" fillId="0" borderId="0" xfId="0" applyFont="1"/>
    <xf numFmtId="3" fontId="0" fillId="0" borderId="0" xfId="0" applyNumberFormat="1"/>
    <xf numFmtId="0" fontId="23" fillId="25" borderId="18" xfId="206" applyFont="1" applyFill="1" applyBorder="1" applyAlignment="1">
      <alignment horizontal="center" vertical="center" wrapText="1"/>
    </xf>
    <xf numFmtId="10" fontId="32" fillId="0" borderId="38" xfId="205" applyNumberFormat="1" applyFont="1" applyFill="1" applyBorder="1" applyAlignment="1" applyProtection="1">
      <alignment horizontal="right" vertical="center" wrapText="1"/>
    </xf>
    <xf numFmtId="10" fontId="32" fillId="0" borderId="20" xfId="205" applyNumberFormat="1" applyFont="1" applyFill="1" applyBorder="1" applyAlignment="1" applyProtection="1">
      <alignment horizontal="right" vertical="center" wrapText="1"/>
    </xf>
    <xf numFmtId="10" fontId="32" fillId="0" borderId="37" xfId="205" applyNumberFormat="1" applyFont="1" applyFill="1" applyBorder="1" applyAlignment="1" applyProtection="1">
      <alignment horizontal="right" vertical="center" wrapText="1"/>
    </xf>
    <xf numFmtId="3" fontId="1" fillId="0" borderId="16" xfId="205" applyNumberFormat="1" applyFont="1" applyBorder="1" applyAlignment="1">
      <alignment horizontal="right"/>
    </xf>
    <xf numFmtId="3" fontId="32" fillId="0" borderId="11" xfId="205" applyNumberFormat="1" applyFont="1" applyFill="1" applyBorder="1" applyAlignment="1" applyProtection="1">
      <alignment horizontal="right" vertical="center" wrapText="1"/>
    </xf>
    <xf numFmtId="10" fontId="32" fillId="0" borderId="10" xfId="205" applyNumberFormat="1" applyFont="1" applyFill="1" applyBorder="1" applyAlignment="1" applyProtection="1">
      <alignment horizontal="right" vertical="center" wrapText="1"/>
    </xf>
    <xf numFmtId="10" fontId="32" fillId="0" borderId="11" xfId="205" applyNumberFormat="1" applyFont="1" applyFill="1" applyBorder="1" applyAlignment="1" applyProtection="1">
      <alignment horizontal="right" vertical="center" wrapText="1"/>
    </xf>
    <xf numFmtId="10" fontId="32" fillId="0" borderId="15" xfId="205" applyNumberFormat="1" applyFont="1" applyFill="1" applyBorder="1" applyAlignment="1" applyProtection="1">
      <alignment horizontal="right" vertical="center" wrapText="1"/>
    </xf>
    <xf numFmtId="10" fontId="32" fillId="0" borderId="13" xfId="205" applyNumberFormat="1" applyFont="1" applyFill="1" applyBorder="1" applyAlignment="1" applyProtection="1">
      <alignment horizontal="right" vertical="center" wrapText="1"/>
    </xf>
    <xf numFmtId="3" fontId="18" fillId="0" borderId="19" xfId="206" applyNumberFormat="1" applyFont="1" applyBorder="1" applyAlignment="1">
      <alignment horizontal="right" wrapText="1"/>
    </xf>
    <xf numFmtId="2" fontId="1" fillId="0" borderId="19" xfId="205" applyNumberFormat="1" applyFont="1" applyBorder="1" applyAlignment="1">
      <alignment horizontal="right"/>
    </xf>
    <xf numFmtId="2" fontId="1" fillId="0" borderId="31" xfId="205" applyNumberFormat="1" applyFont="1" applyBorder="1" applyAlignment="1">
      <alignment horizontal="right"/>
    </xf>
    <xf numFmtId="0" fontId="30" fillId="25" borderId="16" xfId="206" applyFont="1" applyFill="1" applyBorder="1" applyAlignment="1">
      <alignment horizontal="center" vertical="center" wrapText="1"/>
    </xf>
    <xf numFmtId="9" fontId="36" fillId="24" borderId="11" xfId="206" applyNumberFormat="1" applyFont="1" applyFill="1" applyBorder="1" applyAlignment="1">
      <alignment horizontal="right"/>
    </xf>
    <xf numFmtId="9" fontId="37" fillId="24" borderId="11" xfId="206" applyNumberFormat="1" applyFont="1" applyFill="1" applyBorder="1" applyAlignment="1">
      <alignment horizontal="right"/>
    </xf>
    <xf numFmtId="9" fontId="23" fillId="25" borderId="13" xfId="206" applyNumberFormat="1" applyFont="1" applyFill="1" applyBorder="1" applyAlignment="1">
      <alignment horizontal="right" wrapText="1"/>
    </xf>
    <xf numFmtId="9" fontId="30" fillId="25" borderId="13" xfId="206" applyNumberFormat="1" applyFont="1" applyFill="1" applyBorder="1" applyAlignment="1">
      <alignment horizontal="right" wrapText="1"/>
    </xf>
    <xf numFmtId="0" fontId="48" fillId="0" borderId="19" xfId="206" applyFont="1" applyBorder="1" applyAlignment="1">
      <alignment horizontal="center"/>
    </xf>
    <xf numFmtId="0" fontId="48" fillId="0" borderId="20" xfId="206" applyFont="1" applyBorder="1" applyAlignment="1">
      <alignment horizontal="center"/>
    </xf>
    <xf numFmtId="0" fontId="48" fillId="0" borderId="21" xfId="206" applyFont="1" applyBorder="1" applyAlignment="1">
      <alignment horizontal="center"/>
    </xf>
    <xf numFmtId="0" fontId="23" fillId="0" borderId="10" xfId="206" applyFont="1" applyFill="1" applyBorder="1" applyAlignment="1">
      <alignment horizontal="left" wrapText="1"/>
    </xf>
    <xf numFmtId="0" fontId="23" fillId="0" borderId="11" xfId="206" applyFont="1" applyFill="1" applyBorder="1" applyAlignment="1">
      <alignment horizontal="left" wrapText="1"/>
    </xf>
    <xf numFmtId="0" fontId="23" fillId="0" borderId="12" xfId="206" applyFont="1" applyFill="1" applyBorder="1" applyAlignment="1">
      <alignment horizontal="left" wrapText="1"/>
    </xf>
    <xf numFmtId="0" fontId="23" fillId="25" borderId="18" xfId="206" applyFont="1" applyFill="1" applyBorder="1" applyAlignment="1">
      <alignment horizontal="center" vertical="center" wrapText="1"/>
    </xf>
    <xf numFmtId="0" fontId="23" fillId="25" borderId="12" xfId="206" applyFont="1" applyFill="1" applyBorder="1" applyAlignment="1">
      <alignment horizontal="center" vertical="center" wrapText="1"/>
    </xf>
    <xf numFmtId="0" fontId="23" fillId="25" borderId="17" xfId="206" applyFont="1" applyFill="1" applyBorder="1" applyAlignment="1">
      <alignment horizontal="center" vertical="center"/>
    </xf>
    <xf numFmtId="0" fontId="30" fillId="25" borderId="16" xfId="206" applyFont="1" applyFill="1" applyBorder="1" applyAlignment="1">
      <alignment horizontal="center" vertical="center" wrapText="1"/>
    </xf>
    <xf numFmtId="0" fontId="30" fillId="25" borderId="10" xfId="206" applyFont="1" applyFill="1" applyBorder="1" applyAlignment="1">
      <alignment horizontal="center" vertical="center" wrapText="1"/>
    </xf>
    <xf numFmtId="0" fontId="26" fillId="0" borderId="19" xfId="206" applyFont="1" applyBorder="1" applyAlignment="1">
      <alignment horizontal="center"/>
    </xf>
    <xf numFmtId="0" fontId="26" fillId="0" borderId="20" xfId="206" applyFont="1" applyBorder="1" applyAlignment="1">
      <alignment horizontal="center"/>
    </xf>
    <xf numFmtId="0" fontId="26" fillId="0" borderId="21" xfId="206" applyFont="1" applyBorder="1" applyAlignment="1">
      <alignment horizontal="center"/>
    </xf>
    <xf numFmtId="0" fontId="34" fillId="0" borderId="10" xfId="206" applyFont="1" applyFill="1" applyBorder="1" applyAlignment="1">
      <alignment horizontal="left" wrapText="1"/>
    </xf>
    <xf numFmtId="0" fontId="34" fillId="0" borderId="11" xfId="206" applyFont="1" applyFill="1" applyBorder="1" applyAlignment="1">
      <alignment horizontal="left" wrapText="1"/>
    </xf>
    <xf numFmtId="0" fontId="34" fillId="0" borderId="12" xfId="206" applyFont="1" applyFill="1" applyBorder="1" applyAlignment="1">
      <alignment horizontal="left" wrapText="1"/>
    </xf>
    <xf numFmtId="0" fontId="40" fillId="25" borderId="36" xfId="206" applyFont="1" applyFill="1" applyBorder="1" applyAlignment="1">
      <alignment horizontal="center" vertical="center" wrapText="1"/>
    </xf>
    <xf numFmtId="0" fontId="40" fillId="25" borderId="29" xfId="206" applyFont="1" applyFill="1" applyBorder="1" applyAlignment="1">
      <alignment horizontal="center" vertical="center" wrapText="1"/>
    </xf>
    <xf numFmtId="0" fontId="34" fillId="25" borderId="18" xfId="206" applyFont="1" applyFill="1" applyBorder="1" applyAlignment="1">
      <alignment horizontal="center" vertical="center" wrapText="1"/>
    </xf>
    <xf numFmtId="0" fontId="34" fillId="25" borderId="12" xfId="206" applyFont="1" applyFill="1" applyBorder="1" applyAlignment="1">
      <alignment horizontal="center" vertical="center" wrapText="1"/>
    </xf>
    <xf numFmtId="0" fontId="34" fillId="25" borderId="17" xfId="206" applyFont="1" applyFill="1" applyBorder="1" applyAlignment="1">
      <alignment horizontal="center" vertical="center" wrapText="1"/>
    </xf>
    <xf numFmtId="0" fontId="23" fillId="0" borderId="22" xfId="206" applyFont="1" applyBorder="1" applyAlignment="1">
      <alignment horizontal="left" wrapText="1"/>
    </xf>
    <xf numFmtId="0" fontId="23" fillId="0" borderId="20" xfId="206" applyFont="1" applyBorder="1" applyAlignment="1">
      <alignment horizontal="left" wrapText="1"/>
    </xf>
    <xf numFmtId="0" fontId="23" fillId="0" borderId="23" xfId="206" applyFont="1" applyBorder="1" applyAlignment="1">
      <alignment horizontal="left" wrapText="1"/>
    </xf>
    <xf numFmtId="3" fontId="30" fillId="24" borderId="16" xfId="205" applyNumberFormat="1" applyFont="1" applyFill="1" applyBorder="1" applyAlignment="1">
      <alignment horizontal="center" vertical="center" wrapText="1"/>
    </xf>
    <xf numFmtId="3" fontId="30" fillId="24" borderId="17" xfId="205" applyNumberFormat="1" applyFont="1" applyFill="1" applyBorder="1" applyAlignment="1">
      <alignment horizontal="center" vertical="center" wrapText="1"/>
    </xf>
    <xf numFmtId="3" fontId="30" fillId="24" borderId="18" xfId="205" applyNumberFormat="1" applyFont="1" applyFill="1" applyBorder="1" applyAlignment="1">
      <alignment horizontal="center" vertical="center" wrapText="1"/>
    </xf>
    <xf numFmtId="0" fontId="30" fillId="24" borderId="16" xfId="205" applyFont="1" applyFill="1" applyBorder="1" applyAlignment="1">
      <alignment horizontal="center" vertical="center" wrapText="1"/>
    </xf>
    <xf numFmtId="0" fontId="30" fillId="24" borderId="17" xfId="205" applyFont="1" applyFill="1" applyBorder="1" applyAlignment="1">
      <alignment horizontal="center" vertical="center" wrapText="1"/>
    </xf>
    <xf numFmtId="0" fontId="30" fillId="24" borderId="18" xfId="205" applyFont="1" applyFill="1" applyBorder="1" applyAlignment="1">
      <alignment horizontal="center" vertical="center" wrapText="1"/>
    </xf>
    <xf numFmtId="0" fontId="30" fillId="24" borderId="33" xfId="205" applyFont="1" applyFill="1" applyBorder="1" applyAlignment="1">
      <alignment horizontal="center" vertical="center" wrapText="1"/>
    </xf>
    <xf numFmtId="0" fontId="30" fillId="24" borderId="32" xfId="205" applyFont="1" applyFill="1" applyBorder="1" applyAlignment="1">
      <alignment horizontal="center" vertical="center" wrapText="1"/>
    </xf>
    <xf numFmtId="3" fontId="30" fillId="24" borderId="33" xfId="205" applyNumberFormat="1" applyFont="1" applyFill="1" applyBorder="1" applyAlignment="1">
      <alignment horizontal="center" vertical="center" wrapText="1"/>
    </xf>
    <xf numFmtId="3" fontId="30" fillId="24" borderId="32" xfId="205" applyNumberFormat="1" applyFont="1" applyFill="1" applyBorder="1" applyAlignment="1">
      <alignment horizontal="center" vertical="center" wrapText="1"/>
    </xf>
    <xf numFmtId="0" fontId="34" fillId="0" borderId="19" xfId="205" applyFont="1" applyBorder="1" applyAlignment="1">
      <alignment horizontal="left"/>
    </xf>
    <xf numFmtId="0" fontId="34" fillId="0" borderId="20" xfId="205" applyFont="1" applyBorder="1" applyAlignment="1">
      <alignment horizontal="left"/>
    </xf>
    <xf numFmtId="0" fontId="30" fillId="25" borderId="16" xfId="205" applyFont="1" applyFill="1" applyBorder="1" applyAlignment="1">
      <alignment horizontal="center" vertical="center" wrapText="1"/>
    </xf>
    <xf numFmtId="0" fontId="30" fillId="25" borderId="10" xfId="205" applyFont="1" applyFill="1" applyBorder="1" applyAlignment="1">
      <alignment horizontal="center" vertical="center" wrapText="1"/>
    </xf>
    <xf numFmtId="0" fontId="30" fillId="25" borderId="15" xfId="205" applyFont="1" applyFill="1" applyBorder="1" applyAlignment="1">
      <alignment horizontal="center" vertical="center" wrapText="1"/>
    </xf>
    <xf numFmtId="0" fontId="30" fillId="25" borderId="18" xfId="205" applyFont="1" applyFill="1" applyBorder="1" applyAlignment="1">
      <alignment horizontal="center" vertical="center" wrapText="1"/>
    </xf>
    <xf numFmtId="0" fontId="30" fillId="25" borderId="12" xfId="205" applyFont="1" applyFill="1" applyBorder="1" applyAlignment="1">
      <alignment horizontal="center" vertical="center" wrapText="1"/>
    </xf>
    <xf numFmtId="0" fontId="30" fillId="25" borderId="14" xfId="205" applyFont="1" applyFill="1" applyBorder="1" applyAlignment="1">
      <alignment horizontal="center" vertical="center" wrapText="1"/>
    </xf>
    <xf numFmtId="0" fontId="31" fillId="25" borderId="24" xfId="205" applyFont="1" applyFill="1" applyBorder="1" applyAlignment="1">
      <alignment horizontal="left"/>
    </xf>
    <xf numFmtId="0" fontId="31" fillId="25" borderId="25" xfId="205" applyFont="1" applyFill="1" applyBorder="1" applyAlignment="1">
      <alignment horizontal="left"/>
    </xf>
    <xf numFmtId="0" fontId="31" fillId="25" borderId="26" xfId="205" applyFont="1" applyFill="1" applyBorder="1" applyAlignment="1">
      <alignment horizontal="left"/>
    </xf>
  </cellXfs>
  <cellStyles count="216">
    <cellStyle name="20% - Accent1" xfId="1" builtinId="30" customBuiltin="1"/>
    <cellStyle name="20% - Accent1 2" xfId="2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1 2" xfId="9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1 2" xfId="16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1 2" xfId="23"/>
    <cellStyle name="Accent2" xfId="24" builtinId="33" customBuiltin="1"/>
    <cellStyle name="Accent3" xfId="25" builtinId="37" customBuiltin="1"/>
    <cellStyle name="Accent4" xfId="26" builtinId="41" customBuiltin="1"/>
    <cellStyle name="Accent5" xfId="27" builtinId="45" customBuiltin="1"/>
    <cellStyle name="Accent6" xfId="28" builtinId="49" customBuiltin="1"/>
    <cellStyle name="Bad" xfId="29" builtinId="27" customBuiltin="1"/>
    <cellStyle name="Calculation" xfId="30" builtinId="22" customBuiltin="1"/>
    <cellStyle name="Check Cell" xfId="31" builtinId="23" customBuiltin="1"/>
    <cellStyle name="Comma 2" xfId="32"/>
    <cellStyle name="Euro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MAND_x000d_CHECK.COMMAND_x000e_RENAME.COMMAND_x0008_SHOW.BAR_x000b_DELETE.MENU_x000e_DELETE.COMMAND_x000e_GET.CHA" xfId="42"/>
    <cellStyle name="Neutral" xfId="43" builtinId="28" customBuiltin="1"/>
    <cellStyle name="Normal" xfId="0" builtinId="0"/>
    <cellStyle name="Normal 10" xfId="44"/>
    <cellStyle name="Normal 100" xfId="45"/>
    <cellStyle name="Normal 101" xfId="46"/>
    <cellStyle name="Normal 102" xfId="47"/>
    <cellStyle name="Normal 103" xfId="48"/>
    <cellStyle name="Normal 104" xfId="49"/>
    <cellStyle name="Normal 105" xfId="50"/>
    <cellStyle name="Normal 106" xfId="51"/>
    <cellStyle name="Normal 107" xfId="52"/>
    <cellStyle name="Normal 108" xfId="53"/>
    <cellStyle name="Normal 109" xfId="54"/>
    <cellStyle name="Normal 11" xfId="55"/>
    <cellStyle name="Normal 110" xfId="56"/>
    <cellStyle name="Normal 111" xfId="57"/>
    <cellStyle name="Normal 112" xfId="58"/>
    <cellStyle name="Normal 113" xfId="59"/>
    <cellStyle name="Normal 114" xfId="60"/>
    <cellStyle name="Normal 115" xfId="61"/>
    <cellStyle name="Normal 116" xfId="62"/>
    <cellStyle name="Normal 117" xfId="63"/>
    <cellStyle name="Normal 118" xfId="64"/>
    <cellStyle name="Normal 119" xfId="65"/>
    <cellStyle name="Normal 12" xfId="66"/>
    <cellStyle name="Normal 120" xfId="67"/>
    <cellStyle name="Normal 121" xfId="68"/>
    <cellStyle name="Normal 122" xfId="69"/>
    <cellStyle name="Normal 123" xfId="70"/>
    <cellStyle name="Normal 124" xfId="71"/>
    <cellStyle name="Normal 125" xfId="72"/>
    <cellStyle name="Normal 126" xfId="73"/>
    <cellStyle name="Normal 127" xfId="74"/>
    <cellStyle name="Normal 128" xfId="75"/>
    <cellStyle name="Normal 129" xfId="76"/>
    <cellStyle name="Normal 13" xfId="77"/>
    <cellStyle name="Normal 130" xfId="78"/>
    <cellStyle name="Normal 131" xfId="79"/>
    <cellStyle name="Normal 132" xfId="80"/>
    <cellStyle name="Normal 133" xfId="81"/>
    <cellStyle name="Normal 134" xfId="82"/>
    <cellStyle name="Normal 135" xfId="83"/>
    <cellStyle name="Normal 136" xfId="84"/>
    <cellStyle name="Normal 137" xfId="85"/>
    <cellStyle name="Normal 138" xfId="86"/>
    <cellStyle name="Normal 139" xfId="87"/>
    <cellStyle name="Normal 14" xfId="88"/>
    <cellStyle name="Normal 140" xfId="89"/>
    <cellStyle name="Normal 141" xfId="90"/>
    <cellStyle name="Normal 142" xfId="91"/>
    <cellStyle name="Normal 143" xfId="92"/>
    <cellStyle name="Normal 144" xfId="93"/>
    <cellStyle name="Normal 145" xfId="94"/>
    <cellStyle name="Normal 146" xfId="95"/>
    <cellStyle name="Normal 147" xfId="96"/>
    <cellStyle name="Normal 148" xfId="97"/>
    <cellStyle name="Normal 149" xfId="98"/>
    <cellStyle name="Normal 15" xfId="99"/>
    <cellStyle name="Normal 150" xfId="100"/>
    <cellStyle name="Normal 151" xfId="101"/>
    <cellStyle name="Normal 153" xfId="102"/>
    <cellStyle name="Normal 154" xfId="103"/>
    <cellStyle name="Normal 155" xfId="104"/>
    <cellStyle name="Normal 156" xfId="105"/>
    <cellStyle name="Normal 157" xfId="106"/>
    <cellStyle name="Normal 158" xfId="107"/>
    <cellStyle name="Normal 159" xfId="108"/>
    <cellStyle name="Normal 16" xfId="109"/>
    <cellStyle name="Normal 17" xfId="110"/>
    <cellStyle name="Normal 18" xfId="111"/>
    <cellStyle name="Normal 19" xfId="112"/>
    <cellStyle name="Normal 2" xfId="113"/>
    <cellStyle name="Normal 2 2" xfId="114"/>
    <cellStyle name="Normal 20" xfId="115"/>
    <cellStyle name="Normal 21" xfId="116"/>
    <cellStyle name="Normal 22" xfId="117"/>
    <cellStyle name="Normal 23" xfId="118"/>
    <cellStyle name="Normal 24" xfId="119"/>
    <cellStyle name="Normal 25" xfId="120"/>
    <cellStyle name="Normal 26" xfId="121"/>
    <cellStyle name="Normal 27" xfId="122"/>
    <cellStyle name="Normal 28" xfId="123"/>
    <cellStyle name="Normal 29" xfId="124"/>
    <cellStyle name="Normal 3" xfId="125"/>
    <cellStyle name="Normal 3 2" xfId="126"/>
    <cellStyle name="Normal 30" xfId="127"/>
    <cellStyle name="Normal 31" xfId="128"/>
    <cellStyle name="Normal 32" xfId="129"/>
    <cellStyle name="Normal 33" xfId="130"/>
    <cellStyle name="Normal 33 2" xfId="131"/>
    <cellStyle name="Normal 34" xfId="132"/>
    <cellStyle name="Normal 35" xfId="133"/>
    <cellStyle name="Normal 36" xfId="134"/>
    <cellStyle name="Normal 37" xfId="135"/>
    <cellStyle name="Normal 38" xfId="136"/>
    <cellStyle name="Normal 39" xfId="137"/>
    <cellStyle name="Normal 4" xfId="138"/>
    <cellStyle name="Normal 4 2" xfId="139"/>
    <cellStyle name="Normal 4_Business Performance indicators 2010" xfId="140"/>
    <cellStyle name="Normal 40" xfId="141"/>
    <cellStyle name="Normal 41" xfId="142"/>
    <cellStyle name="Normal 42" xfId="143"/>
    <cellStyle name="Normal 43" xfId="144"/>
    <cellStyle name="Normal 44" xfId="145"/>
    <cellStyle name="Normal 45" xfId="146"/>
    <cellStyle name="Normal 46" xfId="147"/>
    <cellStyle name="Normal 47" xfId="148"/>
    <cellStyle name="Normal 48" xfId="149"/>
    <cellStyle name="Normal 49" xfId="150"/>
    <cellStyle name="Normal 5" xfId="151"/>
    <cellStyle name="Normal 50" xfId="152"/>
    <cellStyle name="Normal 51" xfId="153"/>
    <cellStyle name="Normal 52" xfId="154"/>
    <cellStyle name="Normal 53" xfId="155"/>
    <cellStyle name="Normal 54" xfId="156"/>
    <cellStyle name="Normal 55" xfId="157"/>
    <cellStyle name="Normal 56" xfId="158"/>
    <cellStyle name="Normal 57" xfId="159"/>
    <cellStyle name="Normal 59" xfId="160"/>
    <cellStyle name="Normal 6" xfId="161"/>
    <cellStyle name="Normal 60" xfId="162"/>
    <cellStyle name="Normal 61" xfId="163"/>
    <cellStyle name="Normal 62" xfId="164"/>
    <cellStyle name="Normal 63" xfId="165"/>
    <cellStyle name="Normal 64" xfId="166"/>
    <cellStyle name="Normal 65" xfId="167"/>
    <cellStyle name="Normal 66" xfId="168"/>
    <cellStyle name="Normal 67" xfId="169"/>
    <cellStyle name="Normal 68" xfId="170"/>
    <cellStyle name="Normal 69" xfId="171"/>
    <cellStyle name="Normal 7" xfId="172"/>
    <cellStyle name="Normal 70" xfId="173"/>
    <cellStyle name="Normal 71" xfId="174"/>
    <cellStyle name="Normal 72" xfId="175"/>
    <cellStyle name="Normal 73" xfId="176"/>
    <cellStyle name="Normal 74" xfId="177"/>
    <cellStyle name="Normal 75" xfId="178"/>
    <cellStyle name="Normal 76" xfId="179"/>
    <cellStyle name="Normal 77" xfId="180"/>
    <cellStyle name="Normal 78" xfId="181"/>
    <cellStyle name="Normal 79" xfId="182"/>
    <cellStyle name="Normal 8" xfId="183"/>
    <cellStyle name="Normal 80" xfId="184"/>
    <cellStyle name="Normal 81" xfId="185"/>
    <cellStyle name="Normal 82" xfId="186"/>
    <cellStyle name="Normal 83" xfId="187"/>
    <cellStyle name="Normal 84" xfId="188"/>
    <cellStyle name="Normal 85" xfId="189"/>
    <cellStyle name="Normal 86" xfId="190"/>
    <cellStyle name="Normal 87" xfId="191"/>
    <cellStyle name="Normal 88" xfId="192"/>
    <cellStyle name="Normal 89" xfId="193"/>
    <cellStyle name="Normal 9" xfId="194"/>
    <cellStyle name="Normal 90" xfId="195"/>
    <cellStyle name="Normal 91" xfId="196"/>
    <cellStyle name="Normal 92" xfId="197"/>
    <cellStyle name="Normal 93" xfId="198"/>
    <cellStyle name="Normal 94" xfId="199"/>
    <cellStyle name="Normal 95" xfId="200"/>
    <cellStyle name="Normal 96" xfId="201"/>
    <cellStyle name="Normal 97" xfId="202"/>
    <cellStyle name="Normal 98" xfId="203"/>
    <cellStyle name="Normal 99" xfId="204"/>
    <cellStyle name="Normal_Business Performance indicators 2010" xfId="205"/>
    <cellStyle name="Normal_Pokazatelji poslovanja drustava u FBiH i RS" xfId="206"/>
    <cellStyle name="Normal_Spravki_NonLIfe1999" xfId="207"/>
    <cellStyle name="normální_Rezervy_prez_1_12_03" xfId="208"/>
    <cellStyle name="Note" xfId="209" builtinId="10" customBuiltin="1"/>
    <cellStyle name="Obično_01 premija(T.1)" xfId="210"/>
    <cellStyle name="Output" xfId="211" builtinId="21" customBuiltin="1"/>
    <cellStyle name="Standard_0103_s Versicherung" xfId="212"/>
    <cellStyle name="Title" xfId="213" builtinId="15" customBuiltin="1"/>
    <cellStyle name="Total" xfId="214" builtinId="25" customBuiltin="1"/>
    <cellStyle name="Warning Text" xfId="2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37.42578125" style="1" customWidth="1"/>
    <col min="3" max="3" width="14.140625" style="1" customWidth="1"/>
    <col min="4" max="4" width="16.140625" style="1" customWidth="1"/>
    <col min="5" max="5" width="17.140625" style="1" customWidth="1"/>
    <col min="6" max="6" width="14" style="1" customWidth="1"/>
    <col min="7" max="7" width="16.140625" style="1" customWidth="1"/>
    <col min="8" max="8" width="17.140625" style="1" customWidth="1"/>
    <col min="9" max="9" width="13.5703125" style="1" customWidth="1"/>
    <col min="10" max="10" width="10.28515625" style="1"/>
    <col min="11" max="11" width="12.7109375" style="1" customWidth="1"/>
    <col min="12" max="16384" width="10.28515625" style="1"/>
  </cols>
  <sheetData>
    <row r="2" spans="2:9" x14ac:dyDescent="0.25">
      <c r="B2" s="145" t="s">
        <v>27</v>
      </c>
      <c r="C2" s="146"/>
      <c r="D2" s="146"/>
      <c r="E2" s="146"/>
      <c r="F2" s="146"/>
      <c r="G2" s="146"/>
      <c r="H2" s="146"/>
      <c r="I2" s="147"/>
    </row>
    <row r="3" spans="2:9" ht="16.5" thickBot="1" x14ac:dyDescent="0.3">
      <c r="B3" s="2"/>
    </row>
    <row r="4" spans="2:9" ht="18.75" customHeight="1" x14ac:dyDescent="0.25">
      <c r="B4" s="154" t="s">
        <v>65</v>
      </c>
      <c r="C4" s="153" t="s">
        <v>70</v>
      </c>
      <c r="D4" s="153"/>
      <c r="E4" s="153"/>
      <c r="F4" s="153" t="s">
        <v>71</v>
      </c>
      <c r="G4" s="153"/>
      <c r="H4" s="153"/>
      <c r="I4" s="151" t="s">
        <v>67</v>
      </c>
    </row>
    <row r="5" spans="2:9" ht="90.75" customHeight="1" x14ac:dyDescent="0.25">
      <c r="B5" s="155"/>
      <c r="C5" s="58" t="s">
        <v>28</v>
      </c>
      <c r="D5" s="58" t="s">
        <v>29</v>
      </c>
      <c r="E5" s="58" t="s">
        <v>30</v>
      </c>
      <c r="F5" s="58" t="s">
        <v>28</v>
      </c>
      <c r="G5" s="58" t="s">
        <v>29</v>
      </c>
      <c r="H5" s="58" t="s">
        <v>30</v>
      </c>
      <c r="I5" s="152"/>
    </row>
    <row r="6" spans="2:9" x14ac:dyDescent="0.25">
      <c r="B6" s="148" t="s">
        <v>31</v>
      </c>
      <c r="C6" s="149"/>
      <c r="D6" s="149"/>
      <c r="E6" s="149"/>
      <c r="F6" s="149"/>
      <c r="G6" s="149"/>
      <c r="H6" s="149"/>
      <c r="I6" s="150"/>
    </row>
    <row r="7" spans="2:9" x14ac:dyDescent="0.25">
      <c r="B7" s="59" t="s">
        <v>46</v>
      </c>
      <c r="C7" s="60">
        <v>62327971</v>
      </c>
      <c r="D7" s="61">
        <f t="shared" ref="D7:D22" si="0">C7/C$23</f>
        <v>0.28009552372694607</v>
      </c>
      <c r="E7" s="61">
        <f t="shared" ref="E7:E22" si="1">C7/C$37</f>
        <v>0.20349172809723529</v>
      </c>
      <c r="F7" s="62">
        <v>62704546</v>
      </c>
      <c r="G7" s="63">
        <f t="shared" ref="G7:G22" si="2">F7/F$23</f>
        <v>0.26342190757633988</v>
      </c>
      <c r="H7" s="63">
        <f t="shared" ref="H7:H22" si="3">F7/F$37</f>
        <v>0.18854022194163672</v>
      </c>
      <c r="I7" s="64">
        <f t="shared" ref="I7" si="4">(F7-C7)/C7</f>
        <v>6.0418299193471256E-3</v>
      </c>
    </row>
    <row r="8" spans="2:9" x14ac:dyDescent="0.25">
      <c r="B8" s="59" t="s">
        <v>64</v>
      </c>
      <c r="C8" s="60">
        <v>27352722</v>
      </c>
      <c r="D8" s="61">
        <f t="shared" si="0"/>
        <v>0.12292033369652865</v>
      </c>
      <c r="E8" s="61">
        <f t="shared" si="1"/>
        <v>8.93026450025666E-2</v>
      </c>
      <c r="F8" s="62">
        <v>29558587</v>
      </c>
      <c r="G8" s="63">
        <f t="shared" si="2"/>
        <v>0.12417567576043373</v>
      </c>
      <c r="H8" s="63">
        <f t="shared" si="3"/>
        <v>8.8876850384359343E-2</v>
      </c>
      <c r="I8" s="64">
        <f>(F8-C8)/C8</f>
        <v>8.0645173083687974E-2</v>
      </c>
    </row>
    <row r="9" spans="2:9" x14ac:dyDescent="0.25">
      <c r="B9" s="59" t="s">
        <v>82</v>
      </c>
      <c r="C9" s="60">
        <v>14551576</v>
      </c>
      <c r="D9" s="61">
        <f t="shared" si="0"/>
        <v>6.5393293498555549E-2</v>
      </c>
      <c r="E9" s="61">
        <f t="shared" si="1"/>
        <v>4.7508771732329529E-2</v>
      </c>
      <c r="F9" s="62">
        <v>21994555</v>
      </c>
      <c r="G9" s="63">
        <f t="shared" si="2"/>
        <v>9.239916407963028E-2</v>
      </c>
      <c r="H9" s="63">
        <f t="shared" si="3"/>
        <v>6.6133295681744281E-2</v>
      </c>
      <c r="I9" s="64">
        <f>(F9-C9)/C9</f>
        <v>0.5114895458746187</v>
      </c>
    </row>
    <row r="10" spans="2:9" x14ac:dyDescent="0.25">
      <c r="B10" s="59" t="s">
        <v>48</v>
      </c>
      <c r="C10" s="60">
        <v>18548450</v>
      </c>
      <c r="D10" s="61">
        <f t="shared" si="0"/>
        <v>8.3354836259198511E-2</v>
      </c>
      <c r="E10" s="61">
        <f t="shared" si="1"/>
        <v>6.0557981969686835E-2</v>
      </c>
      <c r="F10" s="62">
        <v>19459458</v>
      </c>
      <c r="G10" s="63">
        <f t="shared" si="2"/>
        <v>8.1749217142273345E-2</v>
      </c>
      <c r="H10" s="63">
        <f t="shared" si="3"/>
        <v>5.851075821813554E-2</v>
      </c>
      <c r="I10" s="64">
        <f>(F10-C10)/C10</f>
        <v>4.9115047348969862E-2</v>
      </c>
    </row>
    <row r="11" spans="2:9" x14ac:dyDescent="0.25">
      <c r="B11" s="59" t="s">
        <v>47</v>
      </c>
      <c r="C11" s="60">
        <v>16243026</v>
      </c>
      <c r="D11" s="61">
        <f t="shared" si="0"/>
        <v>7.2994496714491194E-2</v>
      </c>
      <c r="E11" s="61">
        <f t="shared" si="1"/>
        <v>5.3031109102979195E-2</v>
      </c>
      <c r="F11" s="62">
        <v>17894434</v>
      </c>
      <c r="G11" s="63">
        <f t="shared" si="2"/>
        <v>7.5174548577050762E-2</v>
      </c>
      <c r="H11" s="63">
        <f t="shared" si="3"/>
        <v>5.3805039237186568E-2</v>
      </c>
      <c r="I11" s="64">
        <f>(F11-C11)/C11</f>
        <v>0.10166874078758478</v>
      </c>
    </row>
    <row r="12" spans="2:9" x14ac:dyDescent="0.25">
      <c r="B12" s="59" t="s">
        <v>50</v>
      </c>
      <c r="C12" s="60">
        <v>11934026</v>
      </c>
      <c r="D12" s="61">
        <f t="shared" si="0"/>
        <v>5.3630291649330149E-2</v>
      </c>
      <c r="E12" s="61">
        <f t="shared" si="1"/>
        <v>3.896285303266709E-2</v>
      </c>
      <c r="F12" s="62">
        <v>13078680</v>
      </c>
      <c r="G12" s="63">
        <f t="shared" si="2"/>
        <v>5.4943557588002068E-2</v>
      </c>
      <c r="H12" s="63">
        <f t="shared" si="3"/>
        <v>3.9325015285233786E-2</v>
      </c>
      <c r="I12" s="64">
        <f>(F12-C12)/C12</f>
        <v>9.5915158891056548E-2</v>
      </c>
    </row>
    <row r="13" spans="2:9" x14ac:dyDescent="0.25">
      <c r="B13" s="59" t="s">
        <v>49</v>
      </c>
      <c r="C13" s="60">
        <v>11189445</v>
      </c>
      <c r="D13" s="61">
        <f t="shared" si="0"/>
        <v>5.028422082741725E-2</v>
      </c>
      <c r="E13" s="61">
        <f t="shared" si="1"/>
        <v>3.6531904744644565E-2</v>
      </c>
      <c r="F13" s="62">
        <v>12861866</v>
      </c>
      <c r="G13" s="63">
        <f t="shared" si="2"/>
        <v>5.4032721594240843E-2</v>
      </c>
      <c r="H13" s="63">
        <f t="shared" si="3"/>
        <v>3.867309828259647E-2</v>
      </c>
      <c r="I13" s="64">
        <f t="shared" ref="I13:I22" si="5">(F13-C13)/C13</f>
        <v>0.14946416019740033</v>
      </c>
    </row>
    <row r="14" spans="2:9" x14ac:dyDescent="0.25">
      <c r="B14" s="59" t="s">
        <v>51</v>
      </c>
      <c r="C14" s="60">
        <v>10270960</v>
      </c>
      <c r="D14" s="61">
        <f t="shared" si="0"/>
        <v>4.6156643224893587E-2</v>
      </c>
      <c r="E14" s="61">
        <f t="shared" si="1"/>
        <v>3.3533185279167516E-2</v>
      </c>
      <c r="F14" s="62">
        <v>11637344</v>
      </c>
      <c r="G14" s="63">
        <f t="shared" si="2"/>
        <v>4.8888502527425576E-2</v>
      </c>
      <c r="H14" s="63">
        <f t="shared" si="3"/>
        <v>3.49912017634443E-2</v>
      </c>
      <c r="I14" s="64">
        <f t="shared" si="5"/>
        <v>0.13303371836712441</v>
      </c>
    </row>
    <row r="15" spans="2:9" x14ac:dyDescent="0.25">
      <c r="B15" s="59" t="s">
        <v>75</v>
      </c>
      <c r="C15" s="60">
        <v>13704263</v>
      </c>
      <c r="D15" s="61">
        <f t="shared" si="0"/>
        <v>6.1585555581085888E-2</v>
      </c>
      <c r="E15" s="61">
        <f t="shared" si="1"/>
        <v>4.4742418458784773E-2</v>
      </c>
      <c r="F15" s="62">
        <v>8341480</v>
      </c>
      <c r="G15" s="63">
        <f t="shared" si="2"/>
        <v>3.5042572090544878E-2</v>
      </c>
      <c r="H15" s="63">
        <f t="shared" si="3"/>
        <v>2.5081187742300594E-2</v>
      </c>
      <c r="I15" s="64">
        <f>(F15-C15)/C15</f>
        <v>-0.39132224768307494</v>
      </c>
    </row>
    <row r="16" spans="2:9" x14ac:dyDescent="0.25">
      <c r="B16" s="59" t="s">
        <v>53</v>
      </c>
      <c r="C16" s="60">
        <v>6884002</v>
      </c>
      <c r="D16" s="61">
        <f t="shared" si="0"/>
        <v>3.093600055627263E-2</v>
      </c>
      <c r="E16" s="61">
        <f t="shared" si="1"/>
        <v>2.2475261760162606E-2</v>
      </c>
      <c r="F16" s="62">
        <v>7978374</v>
      </c>
      <c r="G16" s="63">
        <f t="shared" si="2"/>
        <v>3.3517163148545449E-2</v>
      </c>
      <c r="H16" s="63">
        <f t="shared" si="3"/>
        <v>2.3989399503719935E-2</v>
      </c>
      <c r="I16" s="64">
        <f>(F16-C16)/C16</f>
        <v>0.15897322516756968</v>
      </c>
    </row>
    <row r="17" spans="2:9" x14ac:dyDescent="0.25">
      <c r="B17" s="59" t="s">
        <v>54</v>
      </c>
      <c r="C17" s="60">
        <v>6562866</v>
      </c>
      <c r="D17" s="61">
        <f t="shared" si="0"/>
        <v>2.9492848233737108E-2</v>
      </c>
      <c r="E17" s="61">
        <f t="shared" si="1"/>
        <v>2.1426799592282414E-2</v>
      </c>
      <c r="F17" s="62">
        <v>6645964</v>
      </c>
      <c r="G17" s="63">
        <f t="shared" si="2"/>
        <v>2.7919706404758628E-2</v>
      </c>
      <c r="H17" s="63">
        <f t="shared" si="3"/>
        <v>1.9983105014046793E-2</v>
      </c>
      <c r="I17" s="64">
        <f>(F17-C17)/C17</f>
        <v>1.2661846211700802E-2</v>
      </c>
    </row>
    <row r="18" spans="2:9" x14ac:dyDescent="0.25">
      <c r="B18" s="59" t="s">
        <v>55</v>
      </c>
      <c r="C18" s="60">
        <v>6821680</v>
      </c>
      <c r="D18" s="61">
        <f t="shared" si="0"/>
        <v>3.0655931865608679E-2</v>
      </c>
      <c r="E18" s="61">
        <f t="shared" si="1"/>
        <v>2.2271789526508861E-2</v>
      </c>
      <c r="F18" s="62">
        <v>6416959</v>
      </c>
      <c r="G18" s="63">
        <f t="shared" si="2"/>
        <v>2.695765599864422E-2</v>
      </c>
      <c r="H18" s="63">
        <f t="shared" si="3"/>
        <v>1.9294532075080858E-2</v>
      </c>
      <c r="I18" s="64">
        <f>(F18-C18)/C18</f>
        <v>-5.9328640452205324E-2</v>
      </c>
    </row>
    <row r="19" spans="2:9" x14ac:dyDescent="0.25">
      <c r="B19" s="59" t="s">
        <v>52</v>
      </c>
      <c r="C19" s="60">
        <v>5719424</v>
      </c>
      <c r="D19" s="61">
        <f t="shared" si="0"/>
        <v>2.5702506194152621E-2</v>
      </c>
      <c r="E19" s="61">
        <f t="shared" si="1"/>
        <v>1.8673084568737234E-2</v>
      </c>
      <c r="F19" s="62">
        <v>5728630</v>
      </c>
      <c r="G19" s="63">
        <f t="shared" si="2"/>
        <v>2.4065984663999448E-2</v>
      </c>
      <c r="H19" s="63">
        <f t="shared" si="3"/>
        <v>1.722486231893806E-2</v>
      </c>
      <c r="I19" s="64">
        <f t="shared" si="5"/>
        <v>1.609602645301345E-3</v>
      </c>
    </row>
    <row r="20" spans="2:9" x14ac:dyDescent="0.25">
      <c r="B20" s="59" t="s">
        <v>56</v>
      </c>
      <c r="C20" s="60">
        <v>5339466</v>
      </c>
      <c r="D20" s="61">
        <f t="shared" si="0"/>
        <v>2.3995013822802315E-2</v>
      </c>
      <c r="E20" s="61">
        <f t="shared" si="1"/>
        <v>1.7432577156353005E-2</v>
      </c>
      <c r="F20" s="62">
        <v>5260943</v>
      </c>
      <c r="G20" s="63">
        <f t="shared" si="2"/>
        <v>2.2101230757820847E-2</v>
      </c>
      <c r="H20" s="63">
        <f t="shared" si="3"/>
        <v>1.5818619607616647E-2</v>
      </c>
      <c r="I20" s="64">
        <f t="shared" si="5"/>
        <v>-1.4706152263166392E-2</v>
      </c>
    </row>
    <row r="21" spans="2:9" x14ac:dyDescent="0.25">
      <c r="B21" s="59" t="s">
        <v>57</v>
      </c>
      <c r="C21" s="60">
        <v>5005354</v>
      </c>
      <c r="D21" s="61">
        <f t="shared" si="0"/>
        <v>2.2493548684085426E-2</v>
      </c>
      <c r="E21" s="61">
        <f t="shared" si="1"/>
        <v>1.6341750242413779E-2</v>
      </c>
      <c r="F21" s="62">
        <v>5015845</v>
      </c>
      <c r="G21" s="63">
        <f t="shared" si="2"/>
        <v>2.1071573630518696E-2</v>
      </c>
      <c r="H21" s="63">
        <f t="shared" si="3"/>
        <v>1.5081658186710239E-2</v>
      </c>
      <c r="I21" s="64">
        <f>(F21-C21)/C21</f>
        <v>2.0959556506892421E-3</v>
      </c>
    </row>
    <row r="22" spans="2:9" x14ac:dyDescent="0.25">
      <c r="B22" s="59" t="s">
        <v>76</v>
      </c>
      <c r="C22" s="60">
        <v>68750</v>
      </c>
      <c r="D22" s="61">
        <f t="shared" si="0"/>
        <v>3.0895546489436571E-4</v>
      </c>
      <c r="E22" s="61">
        <f t="shared" si="1"/>
        <v>2.2445871544069559E-4</v>
      </c>
      <c r="F22" s="62">
        <v>3460798</v>
      </c>
      <c r="G22" s="63">
        <f t="shared" si="2"/>
        <v>1.4538818459771351E-2</v>
      </c>
      <c r="H22" s="63">
        <f t="shared" si="3"/>
        <v>1.0405938080074329E-2</v>
      </c>
      <c r="I22" s="64">
        <f t="shared" si="5"/>
        <v>49.338880000000003</v>
      </c>
    </row>
    <row r="23" spans="2:9" s="5" customFormat="1" ht="30.75" customHeight="1" x14ac:dyDescent="0.25">
      <c r="B23" s="65" t="s">
        <v>33</v>
      </c>
      <c r="C23" s="66">
        <f t="shared" ref="C23:H23" si="6">SUM(C7:C22)</f>
        <v>222523981</v>
      </c>
      <c r="D23" s="141">
        <f t="shared" si="6"/>
        <v>1</v>
      </c>
      <c r="E23" s="67">
        <f t="shared" si="6"/>
        <v>0.72650831898196011</v>
      </c>
      <c r="F23" s="68">
        <f t="shared" si="6"/>
        <v>238038463</v>
      </c>
      <c r="G23" s="142">
        <f t="shared" si="6"/>
        <v>1.0000000000000002</v>
      </c>
      <c r="H23" s="69">
        <f t="shared" si="6"/>
        <v>0.71573478332282436</v>
      </c>
      <c r="I23" s="70">
        <f>(F23-C23)/C23</f>
        <v>6.9720494529531177E-2</v>
      </c>
    </row>
    <row r="24" spans="2:9" x14ac:dyDescent="0.25">
      <c r="B24" s="148" t="s">
        <v>32</v>
      </c>
      <c r="C24" s="149"/>
      <c r="D24" s="149"/>
      <c r="E24" s="149"/>
      <c r="F24" s="149"/>
      <c r="G24" s="149"/>
      <c r="H24" s="149"/>
      <c r="I24" s="150"/>
    </row>
    <row r="25" spans="2:9" x14ac:dyDescent="0.25">
      <c r="B25" s="71" t="s">
        <v>58</v>
      </c>
      <c r="C25" s="72">
        <v>16345870</v>
      </c>
      <c r="D25" s="61">
        <f t="shared" ref="D25:D35" si="7">C25/C$36</f>
        <v>0.19513163820377427</v>
      </c>
      <c r="E25" s="61">
        <f t="shared" ref="E25:E35" si="8">C25/C$37</f>
        <v>5.336687975215422E-2</v>
      </c>
      <c r="F25" s="73">
        <v>16785805</v>
      </c>
      <c r="G25" s="63">
        <f t="shared" ref="G25:G35" si="9">F25/F$36</f>
        <v>0.17755112896740971</v>
      </c>
      <c r="H25" s="63">
        <f t="shared" ref="H25:H35" si="10">F25/F$37</f>
        <v>5.0471610147197865E-2</v>
      </c>
      <c r="I25" s="64">
        <f>(F25-C25)/C25</f>
        <v>2.6914137944324776E-2</v>
      </c>
    </row>
    <row r="26" spans="2:9" x14ac:dyDescent="0.25">
      <c r="B26" s="71" t="s">
        <v>59</v>
      </c>
      <c r="C26" s="72">
        <v>10488195</v>
      </c>
      <c r="D26" s="61">
        <f t="shared" si="7"/>
        <v>0.12520463408497892</v>
      </c>
      <c r="E26" s="61">
        <f t="shared" si="8"/>
        <v>3.4242425847149469E-2</v>
      </c>
      <c r="F26" s="73">
        <v>13379849</v>
      </c>
      <c r="G26" s="63">
        <f t="shared" si="9"/>
        <v>0.14152477616435244</v>
      </c>
      <c r="H26" s="63">
        <f t="shared" si="10"/>
        <v>4.0230571161548413E-2</v>
      </c>
      <c r="I26" s="64">
        <f>(F26-C26)/C26</f>
        <v>0.27570559090482205</v>
      </c>
    </row>
    <row r="27" spans="2:9" x14ac:dyDescent="0.25">
      <c r="B27" s="74" t="s">
        <v>77</v>
      </c>
      <c r="C27" s="72">
        <v>8719794</v>
      </c>
      <c r="D27" s="61">
        <f t="shared" si="7"/>
        <v>0.10409404259421136</v>
      </c>
      <c r="E27" s="61">
        <f t="shared" si="8"/>
        <v>2.8468854693054324E-2</v>
      </c>
      <c r="F27" s="73">
        <v>10687757</v>
      </c>
      <c r="G27" s="63">
        <f t="shared" si="9"/>
        <v>0.11304928905580257</v>
      </c>
      <c r="H27" s="63">
        <f t="shared" si="10"/>
        <v>3.2135980648648366E-2</v>
      </c>
      <c r="I27" s="64">
        <f t="shared" ref="I27" si="11">(F27-C27)/C27</f>
        <v>0.22568916192286195</v>
      </c>
    </row>
    <row r="28" spans="2:9" x14ac:dyDescent="0.25">
      <c r="B28" s="71" t="s">
        <v>60</v>
      </c>
      <c r="C28" s="72">
        <v>10727465</v>
      </c>
      <c r="D28" s="61">
        <f t="shared" si="7"/>
        <v>0.12806096091695648</v>
      </c>
      <c r="E28" s="61">
        <f t="shared" si="8"/>
        <v>3.502360747396395E-2</v>
      </c>
      <c r="F28" s="73">
        <v>10404572</v>
      </c>
      <c r="G28" s="63">
        <f t="shared" si="9"/>
        <v>0.11005391192276451</v>
      </c>
      <c r="H28" s="63">
        <f t="shared" si="10"/>
        <v>3.1284499118895449E-2</v>
      </c>
      <c r="I28" s="64">
        <f t="shared" ref="I28:I33" si="12">(F28-C28)/C28</f>
        <v>-3.0099655417193158E-2</v>
      </c>
    </row>
    <row r="29" spans="2:9" x14ac:dyDescent="0.25">
      <c r="B29" s="71" t="s">
        <v>62</v>
      </c>
      <c r="C29" s="72">
        <v>8445099</v>
      </c>
      <c r="D29" s="61">
        <f t="shared" si="7"/>
        <v>0.10081482372385538</v>
      </c>
      <c r="E29" s="61">
        <f t="shared" si="8"/>
        <v>2.7572015611774588E-2</v>
      </c>
      <c r="F29" s="73">
        <v>10076646</v>
      </c>
      <c r="G29" s="63">
        <f t="shared" si="9"/>
        <v>0.10658528879043533</v>
      </c>
      <c r="H29" s="63">
        <f t="shared" si="10"/>
        <v>3.0298490212612429E-2</v>
      </c>
      <c r="I29" s="64">
        <f t="shared" si="12"/>
        <v>0.19319453803916331</v>
      </c>
    </row>
    <row r="30" spans="2:9" x14ac:dyDescent="0.25">
      <c r="B30" s="71" t="s">
        <v>61</v>
      </c>
      <c r="C30" s="72">
        <v>8360644</v>
      </c>
      <c r="D30" s="61">
        <f t="shared" si="7"/>
        <v>9.9806627616551222E-2</v>
      </c>
      <c r="E30" s="61">
        <f t="shared" si="8"/>
        <v>2.729628236359213E-2</v>
      </c>
      <c r="F30" s="73">
        <v>8815995</v>
      </c>
      <c r="G30" s="63">
        <f t="shared" si="9"/>
        <v>9.325080716838062E-2</v>
      </c>
      <c r="H30" s="63">
        <f t="shared" si="10"/>
        <v>2.6507960905041233E-2</v>
      </c>
      <c r="I30" s="64">
        <f t="shared" si="12"/>
        <v>5.4463627443053428E-2</v>
      </c>
    </row>
    <row r="31" spans="2:9" x14ac:dyDescent="0.25">
      <c r="B31" s="71" t="s">
        <v>81</v>
      </c>
      <c r="C31" s="72">
        <v>7006173</v>
      </c>
      <c r="D31" s="61">
        <f t="shared" si="7"/>
        <v>8.3637396787632087E-2</v>
      </c>
      <c r="E31" s="61">
        <f t="shared" si="8"/>
        <v>2.2874132243422319E-2</v>
      </c>
      <c r="F31" s="73">
        <v>7460693</v>
      </c>
      <c r="G31" s="63">
        <f t="shared" si="9"/>
        <v>7.8915158673012756E-2</v>
      </c>
      <c r="H31" s="63">
        <f t="shared" si="10"/>
        <v>2.2432834679297662E-2</v>
      </c>
      <c r="I31" s="64">
        <f t="shared" si="12"/>
        <v>6.4874218778211729E-2</v>
      </c>
    </row>
    <row r="32" spans="2:9" x14ac:dyDescent="0.25">
      <c r="B32" s="71" t="s">
        <v>83</v>
      </c>
      <c r="C32" s="72">
        <v>6584394</v>
      </c>
      <c r="D32" s="61">
        <f t="shared" si="7"/>
        <v>7.8602337336532227E-2</v>
      </c>
      <c r="E32" s="61">
        <f t="shared" si="8"/>
        <v>2.149708537011525E-2</v>
      </c>
      <c r="F32" s="73">
        <v>7194061</v>
      </c>
      <c r="G32" s="63">
        <f t="shared" si="9"/>
        <v>7.6094870184087837E-2</v>
      </c>
      <c r="H32" s="63">
        <f t="shared" si="10"/>
        <v>2.1631124760901274E-2</v>
      </c>
      <c r="I32" s="64">
        <f t="shared" si="12"/>
        <v>9.2592727591939358E-2</v>
      </c>
    </row>
    <row r="33" spans="2:9" x14ac:dyDescent="0.25">
      <c r="B33" s="75" t="s">
        <v>78</v>
      </c>
      <c r="C33" s="72">
        <v>5130077</v>
      </c>
      <c r="D33" s="61">
        <f t="shared" si="7"/>
        <v>6.1241177687177475E-2</v>
      </c>
      <c r="E33" s="61">
        <f t="shared" si="8"/>
        <v>1.674895263319065E-2</v>
      </c>
      <c r="F33" s="73">
        <v>5060218</v>
      </c>
      <c r="G33" s="63">
        <f t="shared" si="9"/>
        <v>5.352423781410591E-2</v>
      </c>
      <c r="H33" s="63">
        <f t="shared" si="10"/>
        <v>1.521507905970749E-2</v>
      </c>
      <c r="I33" s="64">
        <f t="shared" si="12"/>
        <v>-1.361753439568256E-2</v>
      </c>
    </row>
    <row r="34" spans="2:9" x14ac:dyDescent="0.25">
      <c r="B34" s="71" t="s">
        <v>91</v>
      </c>
      <c r="C34" s="72"/>
      <c r="D34" s="61">
        <f t="shared" si="7"/>
        <v>0</v>
      </c>
      <c r="E34" s="61">
        <f t="shared" si="8"/>
        <v>0</v>
      </c>
      <c r="F34" s="73">
        <v>2639445</v>
      </c>
      <c r="G34" s="63">
        <f t="shared" si="9"/>
        <v>2.7918615734984695E-2</v>
      </c>
      <c r="H34" s="63">
        <f t="shared" si="10"/>
        <v>7.9362913512322272E-3</v>
      </c>
      <c r="I34" s="64" t="s">
        <v>1</v>
      </c>
    </row>
    <row r="35" spans="2:9" x14ac:dyDescent="0.25">
      <c r="B35" s="71" t="s">
        <v>63</v>
      </c>
      <c r="C35" s="72">
        <v>1960714</v>
      </c>
      <c r="D35" s="61">
        <f t="shared" si="7"/>
        <v>2.3406361048330562E-2</v>
      </c>
      <c r="E35" s="61">
        <f t="shared" si="8"/>
        <v>6.4014450296230978E-3</v>
      </c>
      <c r="F35" s="73">
        <v>2035642</v>
      </c>
      <c r="G35" s="63">
        <f t="shared" si="9"/>
        <v>2.1531915524663599E-2</v>
      </c>
      <c r="H35" s="63">
        <f t="shared" si="10"/>
        <v>6.1207746320931381E-3</v>
      </c>
      <c r="I35" s="64">
        <f>(F35-C35)/C35</f>
        <v>3.8214650377362533E-2</v>
      </c>
    </row>
    <row r="36" spans="2:9" s="5" customFormat="1" ht="30.75" customHeight="1" x14ac:dyDescent="0.25">
      <c r="B36" s="65" t="s">
        <v>34</v>
      </c>
      <c r="C36" s="76">
        <f t="shared" ref="C36:H36" si="13">SUM(C25:C35)</f>
        <v>83768425</v>
      </c>
      <c r="D36" s="141">
        <f t="shared" si="13"/>
        <v>1</v>
      </c>
      <c r="E36" s="67">
        <f t="shared" si="13"/>
        <v>0.27349168101804</v>
      </c>
      <c r="F36" s="77">
        <f t="shared" si="13"/>
        <v>94540683</v>
      </c>
      <c r="G36" s="142">
        <f t="shared" si="13"/>
        <v>1</v>
      </c>
      <c r="H36" s="69">
        <f t="shared" si="13"/>
        <v>0.28426521667717558</v>
      </c>
      <c r="I36" s="70">
        <f>(F36-C36)/C36</f>
        <v>0.12859568506868788</v>
      </c>
    </row>
    <row r="37" spans="2:9" ht="30.75" customHeight="1" thickBot="1" x14ac:dyDescent="0.3">
      <c r="B37" s="78" t="s">
        <v>66</v>
      </c>
      <c r="C37" s="79">
        <f>C23+C36</f>
        <v>306292406</v>
      </c>
      <c r="D37" s="80"/>
      <c r="E37" s="143">
        <f>E23+E36</f>
        <v>1</v>
      </c>
      <c r="F37" s="81">
        <f>F23+F36</f>
        <v>332579146</v>
      </c>
      <c r="G37" s="82"/>
      <c r="H37" s="144">
        <f>H23+H36</f>
        <v>1</v>
      </c>
      <c r="I37" s="83">
        <f>(F37-C37)/C37</f>
        <v>8.5822369360342543E-2</v>
      </c>
    </row>
    <row r="38" spans="2:9" x14ac:dyDescent="0.25">
      <c r="D38" s="12"/>
      <c r="E38" s="4"/>
      <c r="F38" s="4"/>
      <c r="G38" s="12"/>
    </row>
    <row r="39" spans="2:9" x14ac:dyDescent="0.25">
      <c r="B39" s="125" t="s">
        <v>92</v>
      </c>
    </row>
  </sheetData>
  <mergeCells count="7">
    <mergeCell ref="B2:I2"/>
    <mergeCell ref="B6:I6"/>
    <mergeCell ref="B24:I24"/>
    <mergeCell ref="I4:I5"/>
    <mergeCell ref="C4:E4"/>
    <mergeCell ref="F4:H4"/>
    <mergeCell ref="B4:B5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70" orientation="landscape" horizontalDpi="200" verticalDpi="200" r:id="rId1"/>
  <headerFooter>
    <oddHeader>&amp;LAgencija za osiguranje u BiH&amp;CStatistika tržišta osiguranja&amp;RGodišnje izvješće</oddHeader>
    <oddFooter>&amp;CU izvješće su uključeni podatci zaključno s 31.12.2008.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38.28515625" style="1" customWidth="1"/>
    <col min="3" max="3" width="14.5703125" style="1" customWidth="1"/>
    <col min="4" max="4" width="16.140625" style="1" customWidth="1"/>
    <col min="5" max="5" width="14.140625" style="1" customWidth="1"/>
    <col min="6" max="6" width="14.42578125" style="1" customWidth="1"/>
    <col min="7" max="7" width="16.28515625" style="1" customWidth="1"/>
    <col min="8" max="8" width="15.5703125" style="1" customWidth="1"/>
    <col min="9" max="9" width="20.85546875" style="1" customWidth="1"/>
    <col min="10" max="10" width="13.5703125" style="1" customWidth="1"/>
    <col min="11" max="11" width="12.28515625" style="1" customWidth="1"/>
    <col min="12" max="16384" width="10.28515625" style="1"/>
  </cols>
  <sheetData>
    <row r="2" spans="2:12" x14ac:dyDescent="0.25">
      <c r="B2" s="156" t="s">
        <v>35</v>
      </c>
      <c r="C2" s="157"/>
      <c r="D2" s="157"/>
      <c r="E2" s="157"/>
      <c r="F2" s="157"/>
      <c r="G2" s="157"/>
      <c r="H2" s="157"/>
      <c r="I2" s="158"/>
    </row>
    <row r="3" spans="2:12" ht="16.5" thickBot="1" x14ac:dyDescent="0.3">
      <c r="B3" s="2"/>
    </row>
    <row r="4" spans="2:12" ht="17.25" customHeight="1" x14ac:dyDescent="0.25">
      <c r="B4" s="162" t="s">
        <v>65</v>
      </c>
      <c r="C4" s="166" t="s">
        <v>70</v>
      </c>
      <c r="D4" s="166"/>
      <c r="E4" s="166"/>
      <c r="F4" s="166" t="s">
        <v>71</v>
      </c>
      <c r="G4" s="166"/>
      <c r="H4" s="166"/>
      <c r="I4" s="164" t="s">
        <v>37</v>
      </c>
      <c r="J4" s="3"/>
      <c r="K4" s="3"/>
      <c r="L4" s="4"/>
    </row>
    <row r="5" spans="2:12" ht="92.25" customHeight="1" x14ac:dyDescent="0.25">
      <c r="B5" s="163"/>
      <c r="C5" s="84" t="s">
        <v>36</v>
      </c>
      <c r="D5" s="84" t="s">
        <v>38</v>
      </c>
      <c r="E5" s="84" t="s">
        <v>39</v>
      </c>
      <c r="F5" s="84" t="s">
        <v>36</v>
      </c>
      <c r="G5" s="84" t="s">
        <v>38</v>
      </c>
      <c r="H5" s="84" t="s">
        <v>39</v>
      </c>
      <c r="I5" s="165"/>
      <c r="J5" s="4"/>
      <c r="K5" s="4"/>
      <c r="L5" s="4"/>
    </row>
    <row r="6" spans="2:12" x14ac:dyDescent="0.25">
      <c r="B6" s="159" t="s">
        <v>31</v>
      </c>
      <c r="C6" s="160"/>
      <c r="D6" s="160"/>
      <c r="E6" s="160"/>
      <c r="F6" s="160"/>
      <c r="G6" s="160"/>
      <c r="H6" s="160"/>
      <c r="I6" s="161"/>
      <c r="J6" s="4"/>
      <c r="K6" s="4"/>
    </row>
    <row r="7" spans="2:12" x14ac:dyDescent="0.25">
      <c r="B7" s="85" t="s">
        <v>46</v>
      </c>
      <c r="C7" s="86">
        <v>57552798</v>
      </c>
      <c r="D7" s="87">
        <f t="shared" ref="D7:D22" si="0">C7/C$23</f>
        <v>0.18639838324315761</v>
      </c>
      <c r="E7" s="87">
        <f t="shared" ref="E7:E23" si="1">C7/C$37</f>
        <v>0.13476258619782144</v>
      </c>
      <c r="F7" s="30">
        <v>47404717</v>
      </c>
      <c r="G7" s="88">
        <f t="shared" ref="G7:G22" si="2">F7/F$23</f>
        <v>0.13857122477340078</v>
      </c>
      <c r="H7" s="88">
        <f t="shared" ref="H7:H23" si="3">F7/F$37</f>
        <v>0.10198866541915243</v>
      </c>
      <c r="I7" s="89">
        <f t="shared" ref="I7:I30" si="4">(F7-C7)/C7</f>
        <v>-0.17632645766414345</v>
      </c>
      <c r="J7" s="4"/>
      <c r="K7" s="4"/>
    </row>
    <row r="8" spans="2:12" x14ac:dyDescent="0.25">
      <c r="B8" s="85" t="s">
        <v>82</v>
      </c>
      <c r="C8" s="86">
        <v>34371744</v>
      </c>
      <c r="D8" s="87">
        <f t="shared" si="0"/>
        <v>0.11132104317235285</v>
      </c>
      <c r="E8" s="87">
        <f t="shared" si="1"/>
        <v>8.0483056854498233E-2</v>
      </c>
      <c r="F8" s="30">
        <v>41177636</v>
      </c>
      <c r="G8" s="88">
        <f t="shared" si="2"/>
        <v>0.12036851636079338</v>
      </c>
      <c r="H8" s="88">
        <f t="shared" si="3"/>
        <v>8.859143997749519E-2</v>
      </c>
      <c r="I8" s="89">
        <f>(F8-C8)/C8</f>
        <v>0.19800834080458646</v>
      </c>
      <c r="J8" s="4"/>
      <c r="K8" s="4"/>
    </row>
    <row r="9" spans="2:12" x14ac:dyDescent="0.25">
      <c r="B9" s="85" t="s">
        <v>48</v>
      </c>
      <c r="C9" s="86">
        <v>37022426</v>
      </c>
      <c r="D9" s="87">
        <f t="shared" si="0"/>
        <v>0.11990590535910074</v>
      </c>
      <c r="E9" s="87">
        <f t="shared" si="1"/>
        <v>8.6689753555986376E-2</v>
      </c>
      <c r="F9" s="30">
        <v>37895348</v>
      </c>
      <c r="G9" s="88">
        <f t="shared" si="2"/>
        <v>0.11077388745036161</v>
      </c>
      <c r="H9" s="88">
        <f t="shared" si="3"/>
        <v>8.1529776205906831E-2</v>
      </c>
      <c r="I9" s="89">
        <f t="shared" si="4"/>
        <v>2.3578195550988473E-2</v>
      </c>
      <c r="J9" s="4"/>
      <c r="K9" s="6"/>
    </row>
    <row r="10" spans="2:12" x14ac:dyDescent="0.25">
      <c r="B10" s="85" t="s">
        <v>51</v>
      </c>
      <c r="C10" s="86">
        <v>23289438</v>
      </c>
      <c r="D10" s="87">
        <f t="shared" si="0"/>
        <v>7.5428367354820142E-2</v>
      </c>
      <c r="E10" s="87">
        <f t="shared" si="1"/>
        <v>5.4533315582221013E-2</v>
      </c>
      <c r="F10" s="30">
        <v>35673247</v>
      </c>
      <c r="G10" s="88">
        <f t="shared" si="2"/>
        <v>0.10427834699306496</v>
      </c>
      <c r="H10" s="88">
        <f t="shared" si="3"/>
        <v>7.6749046992470871E-2</v>
      </c>
      <c r="I10" s="89">
        <f>(F10-C10)/C10</f>
        <v>0.53173498647756123</v>
      </c>
      <c r="J10" s="4"/>
    </row>
    <row r="11" spans="2:12" x14ac:dyDescent="0.25">
      <c r="B11" s="85" t="s">
        <v>50</v>
      </c>
      <c r="C11" s="86">
        <v>26806992</v>
      </c>
      <c r="D11" s="87">
        <f t="shared" si="0"/>
        <v>8.6820800066267148E-2</v>
      </c>
      <c r="E11" s="87">
        <f t="shared" si="1"/>
        <v>6.2769833885475204E-2</v>
      </c>
      <c r="F11" s="30">
        <v>29729148</v>
      </c>
      <c r="G11" s="88">
        <f t="shared" si="2"/>
        <v>8.690283816755405E-2</v>
      </c>
      <c r="H11" s="88">
        <f t="shared" si="3"/>
        <v>6.3960641903388321E-2</v>
      </c>
      <c r="I11" s="89">
        <f t="shared" si="4"/>
        <v>0.10900723214301701</v>
      </c>
      <c r="J11" s="4"/>
      <c r="K11" s="7"/>
    </row>
    <row r="12" spans="2:12" x14ac:dyDescent="0.25">
      <c r="B12" s="85" t="s">
        <v>64</v>
      </c>
      <c r="C12" s="86">
        <v>25102190</v>
      </c>
      <c r="D12" s="87">
        <f t="shared" si="0"/>
        <v>8.1299394546596307E-2</v>
      </c>
      <c r="E12" s="87">
        <f t="shared" si="1"/>
        <v>5.8777959737580293E-2</v>
      </c>
      <c r="F12" s="30">
        <v>29036987</v>
      </c>
      <c r="G12" s="88">
        <f t="shared" si="2"/>
        <v>8.4879545896652364E-2</v>
      </c>
      <c r="H12" s="88">
        <f t="shared" si="3"/>
        <v>6.247149522954179E-2</v>
      </c>
      <c r="I12" s="89">
        <f t="shared" si="4"/>
        <v>0.15675114402368878</v>
      </c>
      <c r="J12" s="4"/>
      <c r="K12" s="9" t="s">
        <v>0</v>
      </c>
    </row>
    <row r="13" spans="2:12" x14ac:dyDescent="0.25">
      <c r="B13" s="85" t="s">
        <v>47</v>
      </c>
      <c r="C13" s="86">
        <v>18889901</v>
      </c>
      <c r="D13" s="87">
        <f t="shared" si="0"/>
        <v>6.1179423562053512E-2</v>
      </c>
      <c r="E13" s="87">
        <f t="shared" si="1"/>
        <v>4.4231592559249917E-2</v>
      </c>
      <c r="F13" s="30">
        <v>21837640</v>
      </c>
      <c r="G13" s="88">
        <f t="shared" si="2"/>
        <v>6.3834755536260404E-2</v>
      </c>
      <c r="H13" s="88">
        <f t="shared" si="3"/>
        <v>4.6982492470188139E-2</v>
      </c>
      <c r="I13" s="89">
        <f t="shared" si="4"/>
        <v>0.15604840914730045</v>
      </c>
      <c r="J13" s="4"/>
    </row>
    <row r="14" spans="2:12" x14ac:dyDescent="0.25">
      <c r="B14" s="85" t="s">
        <v>53</v>
      </c>
      <c r="C14" s="86">
        <v>18678728</v>
      </c>
      <c r="D14" s="87">
        <f t="shared" si="0"/>
        <v>6.0495489728209194E-2</v>
      </c>
      <c r="E14" s="87">
        <f t="shared" si="1"/>
        <v>4.3737121037376168E-2</v>
      </c>
      <c r="F14" s="30">
        <v>21082821</v>
      </c>
      <c r="G14" s="88">
        <f t="shared" si="2"/>
        <v>6.1628304365752763E-2</v>
      </c>
      <c r="H14" s="88">
        <f t="shared" si="3"/>
        <v>4.5358540523739027E-2</v>
      </c>
      <c r="I14" s="89">
        <f>(F14-C14)/C14</f>
        <v>0.12870753297547885</v>
      </c>
      <c r="J14" s="4"/>
    </row>
    <row r="15" spans="2:12" x14ac:dyDescent="0.25">
      <c r="B15" s="85" t="s">
        <v>49</v>
      </c>
      <c r="C15" s="86">
        <v>16471635</v>
      </c>
      <c r="D15" s="87">
        <f t="shared" si="0"/>
        <v>5.3347295701790351E-2</v>
      </c>
      <c r="E15" s="87">
        <f t="shared" si="1"/>
        <v>3.8569108864291053E-2</v>
      </c>
      <c r="F15" s="30">
        <v>19708674</v>
      </c>
      <c r="G15" s="88">
        <f t="shared" si="2"/>
        <v>5.7611462902303158E-2</v>
      </c>
      <c r="H15" s="88">
        <f t="shared" si="3"/>
        <v>4.2402138134083757E-2</v>
      </c>
      <c r="I15" s="89">
        <f t="shared" si="4"/>
        <v>0.19652202103798438</v>
      </c>
      <c r="J15" s="4"/>
    </row>
    <row r="16" spans="2:12" x14ac:dyDescent="0.25">
      <c r="B16" s="85" t="s">
        <v>52</v>
      </c>
      <c r="C16" s="86">
        <v>10408059</v>
      </c>
      <c r="D16" s="87">
        <f t="shared" si="0"/>
        <v>3.3708967030575916E-2</v>
      </c>
      <c r="E16" s="87">
        <f t="shared" si="1"/>
        <v>2.4370960177114435E-2</v>
      </c>
      <c r="F16" s="30">
        <v>15051417</v>
      </c>
      <c r="G16" s="88">
        <f t="shared" si="2"/>
        <v>4.3997589696932182E-2</v>
      </c>
      <c r="H16" s="88">
        <f t="shared" si="3"/>
        <v>3.2382303484633036E-2</v>
      </c>
      <c r="I16" s="89">
        <f t="shared" si="4"/>
        <v>0.44613102212429812</v>
      </c>
      <c r="J16" s="4"/>
    </row>
    <row r="17" spans="2:12" x14ac:dyDescent="0.25">
      <c r="B17" s="85" t="s">
        <v>56</v>
      </c>
      <c r="C17" s="86">
        <v>12912139</v>
      </c>
      <c r="D17" s="87">
        <f t="shared" si="0"/>
        <v>4.1819023878055799E-2</v>
      </c>
      <c r="E17" s="87">
        <f t="shared" si="1"/>
        <v>3.02343813933382E-2</v>
      </c>
      <c r="F17" s="30">
        <v>13327453</v>
      </c>
      <c r="G17" s="88">
        <f t="shared" si="2"/>
        <v>3.8958179738103588E-2</v>
      </c>
      <c r="H17" s="88">
        <f t="shared" si="3"/>
        <v>2.8673288881916101E-2</v>
      </c>
      <c r="I17" s="89">
        <f t="shared" si="4"/>
        <v>3.2164616567402195E-2</v>
      </c>
      <c r="J17" s="4"/>
    </row>
    <row r="18" spans="2:12" x14ac:dyDescent="0.25">
      <c r="B18" s="85" t="s">
        <v>75</v>
      </c>
      <c r="C18" s="86">
        <v>9832460</v>
      </c>
      <c r="D18" s="87">
        <f t="shared" si="0"/>
        <v>3.1844753183034077E-2</v>
      </c>
      <c r="E18" s="87">
        <f t="shared" si="1"/>
        <v>2.3023168018462482E-2</v>
      </c>
      <c r="F18" s="30">
        <v>9629364</v>
      </c>
      <c r="G18" s="88">
        <f t="shared" si="2"/>
        <v>2.8148101026927209E-2</v>
      </c>
      <c r="H18" s="88">
        <f t="shared" si="3"/>
        <v>2.0717051916905892E-2</v>
      </c>
      <c r="I18" s="89">
        <f>(F18-C18)/C18</f>
        <v>-2.0655665011604419E-2</v>
      </c>
      <c r="J18" s="4"/>
    </row>
    <row r="19" spans="2:12" x14ac:dyDescent="0.25">
      <c r="B19" s="85" t="s">
        <v>54</v>
      </c>
      <c r="C19" s="86">
        <v>9540976</v>
      </c>
      <c r="D19" s="87">
        <f t="shared" si="0"/>
        <v>3.0900713132344475E-2</v>
      </c>
      <c r="E19" s="87">
        <f t="shared" si="1"/>
        <v>2.2340644508914157E-2</v>
      </c>
      <c r="F19" s="30">
        <v>9395421</v>
      </c>
      <c r="G19" s="88">
        <f t="shared" si="2"/>
        <v>2.7464249923308898E-2</v>
      </c>
      <c r="H19" s="88">
        <f t="shared" si="3"/>
        <v>2.0213736300568538E-2</v>
      </c>
      <c r="I19" s="89">
        <f>(F19-C19)/C19</f>
        <v>-1.5255776767492131E-2</v>
      </c>
      <c r="J19" s="4"/>
      <c r="L19" s="4"/>
    </row>
    <row r="20" spans="2:12" x14ac:dyDescent="0.25">
      <c r="B20" s="85" t="s">
        <v>55</v>
      </c>
      <c r="C20" s="86">
        <v>6636196</v>
      </c>
      <c r="D20" s="87">
        <f t="shared" si="0"/>
        <v>2.1492894320875755E-2</v>
      </c>
      <c r="E20" s="87">
        <f t="shared" si="1"/>
        <v>1.5538965377072333E-2</v>
      </c>
      <c r="F20" s="30">
        <v>6875289</v>
      </c>
      <c r="G20" s="88">
        <f t="shared" si="2"/>
        <v>2.0097519354478795E-2</v>
      </c>
      <c r="H20" s="88">
        <f t="shared" si="3"/>
        <v>1.479180963111707E-2</v>
      </c>
      <c r="I20" s="89">
        <f t="shared" si="4"/>
        <v>3.6028622421640351E-2</v>
      </c>
      <c r="J20" s="4"/>
    </row>
    <row r="21" spans="2:12" x14ac:dyDescent="0.25">
      <c r="B21" s="85" t="s">
        <v>57</v>
      </c>
      <c r="C21" s="86">
        <v>240215</v>
      </c>
      <c r="D21" s="87">
        <f t="shared" si="0"/>
        <v>7.7799323728370434E-4</v>
      </c>
      <c r="E21" s="87">
        <f t="shared" si="1"/>
        <v>5.6247473221909523E-4</v>
      </c>
      <c r="F21" s="30">
        <v>2677711</v>
      </c>
      <c r="G21" s="88">
        <f t="shared" si="2"/>
        <v>7.8273580424329456E-3</v>
      </c>
      <c r="H21" s="88">
        <f t="shared" si="3"/>
        <v>5.7609493010618339E-3</v>
      </c>
      <c r="I21" s="89">
        <f t="shared" si="4"/>
        <v>10.147143184230794</v>
      </c>
      <c r="J21" s="4"/>
    </row>
    <row r="22" spans="2:12" x14ac:dyDescent="0.25">
      <c r="B22" s="85" t="s">
        <v>76</v>
      </c>
      <c r="C22" s="86">
        <v>1006427</v>
      </c>
      <c r="D22" s="87">
        <f t="shared" si="0"/>
        <v>3.2595524834824084E-3</v>
      </c>
      <c r="E22" s="87">
        <f t="shared" si="1"/>
        <v>2.356596204746029E-3</v>
      </c>
      <c r="F22" s="30">
        <v>1593526</v>
      </c>
      <c r="G22" s="88">
        <f t="shared" si="2"/>
        <v>4.6581197716728962E-3</v>
      </c>
      <c r="H22" s="88">
        <f t="shared" si="3"/>
        <v>3.4283843536228745E-3</v>
      </c>
      <c r="I22" s="89">
        <f t="shared" si="4"/>
        <v>0.58334981076620562</v>
      </c>
      <c r="J22" s="4"/>
      <c r="K22" s="5"/>
      <c r="L22" s="4"/>
    </row>
    <row r="23" spans="2:12" s="5" customFormat="1" ht="30.75" customHeight="1" x14ac:dyDescent="0.25">
      <c r="B23" s="90" t="s">
        <v>33</v>
      </c>
      <c r="C23" s="91">
        <f>SUM(C7:C22)</f>
        <v>308762324</v>
      </c>
      <c r="D23" s="92">
        <f>SUM(D7:D22)</f>
        <v>0.99999999999999978</v>
      </c>
      <c r="E23" s="92">
        <f t="shared" si="1"/>
        <v>0.7229815186863664</v>
      </c>
      <c r="F23" s="93">
        <f>SUM(F7:F22)</f>
        <v>342096399</v>
      </c>
      <c r="G23" s="94">
        <f>SUM(G7:G22)</f>
        <v>0.99999999999999978</v>
      </c>
      <c r="H23" s="94">
        <f t="shared" si="3"/>
        <v>0.73600176072579171</v>
      </c>
      <c r="I23" s="95">
        <f>(F23-C23)/C23</f>
        <v>0.10796030606376703</v>
      </c>
      <c r="J23" s="6"/>
      <c r="K23" s="1"/>
      <c r="L23" s="6"/>
    </row>
    <row r="24" spans="2:12" x14ac:dyDescent="0.25">
      <c r="B24" s="159" t="s">
        <v>32</v>
      </c>
      <c r="C24" s="160"/>
      <c r="D24" s="160"/>
      <c r="E24" s="160"/>
      <c r="F24" s="160"/>
      <c r="G24" s="160"/>
      <c r="H24" s="160"/>
      <c r="I24" s="161"/>
      <c r="J24" s="7"/>
      <c r="L24" s="4"/>
    </row>
    <row r="25" spans="2:12" x14ac:dyDescent="0.25">
      <c r="B25" s="96" t="s">
        <v>58</v>
      </c>
      <c r="C25" s="86">
        <v>26786952</v>
      </c>
      <c r="D25" s="87">
        <f t="shared" ref="D25:D35" si="5">C25/C$36</f>
        <v>0.22642138887096688</v>
      </c>
      <c r="E25" s="87">
        <f t="shared" ref="E25:E36" si="6">C25/C$37</f>
        <v>6.2722909281958894E-2</v>
      </c>
      <c r="F25" s="97">
        <v>22102971</v>
      </c>
      <c r="G25" s="88">
        <f t="shared" ref="G25:G35" si="7">F25/F$36</f>
        <v>0.18012748035307641</v>
      </c>
      <c r="H25" s="88">
        <f t="shared" ref="H25:H36" si="8">F25/F$37</f>
        <v>4.7553337658111719E-2</v>
      </c>
      <c r="I25" s="89">
        <f t="shared" si="4"/>
        <v>-0.17486054404398083</v>
      </c>
    </row>
    <row r="26" spans="2:12" x14ac:dyDescent="0.25">
      <c r="B26" s="96" t="s">
        <v>79</v>
      </c>
      <c r="C26" s="86">
        <v>20699353</v>
      </c>
      <c r="D26" s="87">
        <f t="shared" si="5"/>
        <v>0.17496489540842178</v>
      </c>
      <c r="E26" s="87">
        <f t="shared" si="6"/>
        <v>4.8468509609239742E-2</v>
      </c>
      <c r="F26" s="97">
        <v>20679587</v>
      </c>
      <c r="G26" s="88">
        <f t="shared" si="7"/>
        <v>0.16852765635227202</v>
      </c>
      <c r="H26" s="88">
        <f t="shared" si="8"/>
        <v>4.4491004546008663E-2</v>
      </c>
      <c r="I26" s="89">
        <f>(F26-C26)/C26</f>
        <v>-9.5490907372805327E-4</v>
      </c>
      <c r="J26" s="8" t="s">
        <v>0</v>
      </c>
    </row>
    <row r="27" spans="2:12" x14ac:dyDescent="0.25">
      <c r="B27" s="96" t="s">
        <v>60</v>
      </c>
      <c r="C27" s="86">
        <v>17593844</v>
      </c>
      <c r="D27" s="87">
        <f t="shared" si="5"/>
        <v>0.14871503835371516</v>
      </c>
      <c r="E27" s="87">
        <f t="shared" si="6"/>
        <v>4.1196814073244943E-2</v>
      </c>
      <c r="F27" s="97">
        <v>19410138</v>
      </c>
      <c r="G27" s="88">
        <f t="shared" si="7"/>
        <v>0.15818232088552719</v>
      </c>
      <c r="H27" s="88">
        <f t="shared" si="8"/>
        <v>4.1759854198087004E-2</v>
      </c>
      <c r="I27" s="89">
        <f>(F27-C27)/C27</f>
        <v>0.10323463138584155</v>
      </c>
    </row>
    <row r="28" spans="2:12" x14ac:dyDescent="0.25">
      <c r="B28" s="96" t="s">
        <v>59</v>
      </c>
      <c r="C28" s="86">
        <v>12706855</v>
      </c>
      <c r="D28" s="87">
        <f t="shared" si="5"/>
        <v>0.10740691054667174</v>
      </c>
      <c r="E28" s="87">
        <f t="shared" si="6"/>
        <v>2.9753699242228298E-2</v>
      </c>
      <c r="F28" s="97">
        <v>13731522</v>
      </c>
      <c r="G28" s="88">
        <f t="shared" si="7"/>
        <v>0.11190461496207167</v>
      </c>
      <c r="H28" s="88">
        <f t="shared" si="8"/>
        <v>2.9542621316645149E-2</v>
      </c>
      <c r="I28" s="89">
        <f t="shared" si="4"/>
        <v>8.063891497935563E-2</v>
      </c>
    </row>
    <row r="29" spans="2:12" x14ac:dyDescent="0.25">
      <c r="B29" s="96" t="s">
        <v>61</v>
      </c>
      <c r="C29" s="86">
        <v>13234686</v>
      </c>
      <c r="D29" s="87">
        <f t="shared" si="5"/>
        <v>0.11186849423522098</v>
      </c>
      <c r="E29" s="87">
        <f t="shared" si="6"/>
        <v>3.0989640379883887E-2</v>
      </c>
      <c r="F29" s="97">
        <v>13176211</v>
      </c>
      <c r="G29" s="88">
        <f t="shared" si="7"/>
        <v>0.10737912509727715</v>
      </c>
      <c r="H29" s="88">
        <f t="shared" si="8"/>
        <v>2.8347899960486121E-2</v>
      </c>
      <c r="I29" s="89">
        <f>(F29-C29)/C29</f>
        <v>-4.4183141179171158E-3</v>
      </c>
    </row>
    <row r="30" spans="2:12" x14ac:dyDescent="0.25">
      <c r="B30" s="96" t="s">
        <v>78</v>
      </c>
      <c r="C30" s="86">
        <v>7678612</v>
      </c>
      <c r="D30" s="87">
        <f t="shared" si="5"/>
        <v>6.4904808641209816E-2</v>
      </c>
      <c r="E30" s="87">
        <f t="shared" si="6"/>
        <v>1.7979831519739947E-2</v>
      </c>
      <c r="F30" s="97">
        <v>9273823</v>
      </c>
      <c r="G30" s="88">
        <f t="shared" si="7"/>
        <v>7.5576734468429968E-2</v>
      </c>
      <c r="H30" s="88">
        <f t="shared" si="8"/>
        <v>1.995212482975988E-2</v>
      </c>
      <c r="I30" s="89">
        <f t="shared" si="4"/>
        <v>0.20774731162350696</v>
      </c>
    </row>
    <row r="31" spans="2:12" x14ac:dyDescent="0.25">
      <c r="B31" s="98" t="s">
        <v>62</v>
      </c>
      <c r="C31" s="86">
        <v>8031987</v>
      </c>
      <c r="D31" s="87">
        <f t="shared" si="5"/>
        <v>6.7891772529160857E-2</v>
      </c>
      <c r="E31" s="87">
        <f t="shared" si="6"/>
        <v>1.8807275719718811E-2</v>
      </c>
      <c r="F31" s="97">
        <v>8254998</v>
      </c>
      <c r="G31" s="88">
        <f t="shared" si="7"/>
        <v>6.7273851558674394E-2</v>
      </c>
      <c r="H31" s="88">
        <f t="shared" si="8"/>
        <v>1.7760178360684494E-2</v>
      </c>
      <c r="I31" s="89">
        <f>(F31-C31)/C31</f>
        <v>2.7765358683971973E-2</v>
      </c>
    </row>
    <row r="32" spans="2:12" x14ac:dyDescent="0.25">
      <c r="B32" s="96" t="s">
        <v>83</v>
      </c>
      <c r="C32" s="86">
        <v>5368873</v>
      </c>
      <c r="D32" s="87">
        <f t="shared" si="5"/>
        <v>4.538133645559355E-2</v>
      </c>
      <c r="E32" s="87">
        <f t="shared" si="6"/>
        <v>1.2571468904911559E-2</v>
      </c>
      <c r="F32" s="97">
        <v>7416865</v>
      </c>
      <c r="G32" s="88">
        <f t="shared" si="7"/>
        <v>6.044351252910389E-2</v>
      </c>
      <c r="H32" s="88">
        <f t="shared" si="8"/>
        <v>1.5956980883231976E-2</v>
      </c>
      <c r="I32" s="89">
        <f>(F32-C32)/C32</f>
        <v>0.38145659247294544</v>
      </c>
    </row>
    <row r="33" spans="2:11" x14ac:dyDescent="0.25">
      <c r="B33" s="96" t="s">
        <v>81</v>
      </c>
      <c r="C33" s="86">
        <v>6196389</v>
      </c>
      <c r="D33" s="87">
        <f t="shared" si="5"/>
        <v>5.2376059932641141E-2</v>
      </c>
      <c r="E33" s="87">
        <f t="shared" si="6"/>
        <v>1.4509136579732103E-2</v>
      </c>
      <c r="F33" s="97">
        <v>7275325</v>
      </c>
      <c r="G33" s="88">
        <f t="shared" si="7"/>
        <v>5.9290036665195174E-2</v>
      </c>
      <c r="H33" s="88">
        <f t="shared" si="8"/>
        <v>1.5652465286114779E-2</v>
      </c>
      <c r="I33" s="89">
        <f>(F33-C33)/C33</f>
        <v>0.17412334829204557</v>
      </c>
    </row>
    <row r="34" spans="2:11" x14ac:dyDescent="0.25">
      <c r="B34" s="96" t="s">
        <v>63</v>
      </c>
      <c r="C34" s="86">
        <v>8198</v>
      </c>
      <c r="D34" s="87">
        <f t="shared" si="5"/>
        <v>6.9295026398083162E-5</v>
      </c>
      <c r="E34" s="87">
        <f t="shared" si="6"/>
        <v>1.9196002975385143E-5</v>
      </c>
      <c r="F34" s="97">
        <v>1044078</v>
      </c>
      <c r="G34" s="88">
        <f t="shared" si="7"/>
        <v>8.5086814542750522E-3</v>
      </c>
      <c r="H34" s="88">
        <f t="shared" si="8"/>
        <v>2.2462769224737239E-3</v>
      </c>
      <c r="I34" s="89">
        <f>(F34-C34)/C34</f>
        <v>126.35764820687973</v>
      </c>
    </row>
    <row r="35" spans="2:11" x14ac:dyDescent="0.25">
      <c r="B35" s="96" t="s">
        <v>91</v>
      </c>
      <c r="C35" s="86"/>
      <c r="D35" s="87">
        <f t="shared" si="5"/>
        <v>0</v>
      </c>
      <c r="E35" s="87">
        <f t="shared" si="6"/>
        <v>0</v>
      </c>
      <c r="F35" s="97">
        <v>341861</v>
      </c>
      <c r="G35" s="88">
        <f t="shared" si="7"/>
        <v>2.7859856740970728E-3</v>
      </c>
      <c r="H35" s="88">
        <f t="shared" si="8"/>
        <v>7.3549531260479553E-4</v>
      </c>
      <c r="I35" s="89" t="s">
        <v>1</v>
      </c>
    </row>
    <row r="36" spans="2:11" s="5" customFormat="1" ht="30.75" customHeight="1" x14ac:dyDescent="0.25">
      <c r="B36" s="90" t="s">
        <v>34</v>
      </c>
      <c r="C36" s="91">
        <f>SUM(C25:C35)</f>
        <v>118305749</v>
      </c>
      <c r="D36" s="92">
        <f>SUM(D25:D35)</f>
        <v>1</v>
      </c>
      <c r="E36" s="92">
        <f t="shared" si="6"/>
        <v>0.2770184813136336</v>
      </c>
      <c r="F36" s="93">
        <f>SUM(F25:F35)</f>
        <v>122707379</v>
      </c>
      <c r="G36" s="94">
        <f>SUM(G25:G35)</f>
        <v>0.99999999999999989</v>
      </c>
      <c r="H36" s="94">
        <f t="shared" si="8"/>
        <v>0.26399823927420829</v>
      </c>
      <c r="I36" s="95">
        <f>(F36-C36)/C36</f>
        <v>3.7205546114246736E-2</v>
      </c>
      <c r="K36" s="1"/>
    </row>
    <row r="37" spans="2:11" ht="30.75" customHeight="1" thickBot="1" x14ac:dyDescent="0.3">
      <c r="B37" s="99" t="s">
        <v>66</v>
      </c>
      <c r="C37" s="100">
        <f>C23+C36</f>
        <v>427068073</v>
      </c>
      <c r="D37" s="100"/>
      <c r="E37" s="101">
        <f>E23+E36</f>
        <v>1</v>
      </c>
      <c r="F37" s="102">
        <f>F23+F36</f>
        <v>464803778</v>
      </c>
      <c r="G37" s="102"/>
      <c r="H37" s="103">
        <f>H23+H36</f>
        <v>1</v>
      </c>
      <c r="I37" s="104">
        <f>(F37-C37)/C37</f>
        <v>8.8359929916840219E-2</v>
      </c>
    </row>
    <row r="39" spans="2:11" x14ac:dyDescent="0.25">
      <c r="B39" s="125" t="s">
        <v>92</v>
      </c>
    </row>
  </sheetData>
  <mergeCells count="7">
    <mergeCell ref="B2:I2"/>
    <mergeCell ref="B6:I6"/>
    <mergeCell ref="B24:I24"/>
    <mergeCell ref="B4:B5"/>
    <mergeCell ref="I4:I5"/>
    <mergeCell ref="C4:E4"/>
    <mergeCell ref="F4:H4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70" orientation="landscape" r:id="rId1"/>
  <headerFooter>
    <oddHeader>&amp;LAgencija za osiguranje u BiH&amp;CStatistika tržišta osiguranja&amp;RGodišnje izvješće</oddHeader>
    <oddFooter>&amp;CU izvješće su uključeni podatci zaključno s 31.12.2008. godine.</oddFooter>
  </headerFooter>
  <ignoredErrors>
    <ignoredError sqref="E23 E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showGridLines="0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140625" style="1" customWidth="1"/>
    <col min="2" max="2" width="37" style="1" customWidth="1"/>
    <col min="3" max="3" width="14.42578125" style="1" customWidth="1"/>
    <col min="4" max="4" width="14.28515625" style="1" customWidth="1"/>
    <col min="5" max="5" width="13.28515625" style="1" customWidth="1"/>
    <col min="6" max="6" width="11.28515625" style="1" bestFit="1" customWidth="1"/>
    <col min="7" max="7" width="12.140625" style="1" customWidth="1"/>
    <col min="8" max="8" width="11.28515625" style="1" customWidth="1"/>
    <col min="9" max="16384" width="10.28515625" style="1"/>
  </cols>
  <sheetData>
    <row r="2" spans="2:6" x14ac:dyDescent="0.25">
      <c r="B2" s="156" t="s">
        <v>86</v>
      </c>
      <c r="C2" s="157"/>
      <c r="D2" s="157"/>
      <c r="E2" s="158"/>
      <c r="F2" s="11"/>
    </row>
    <row r="3" spans="2:6" ht="16.5" thickBot="1" x14ac:dyDescent="0.3">
      <c r="B3" s="2"/>
      <c r="C3" s="11"/>
      <c r="D3" s="11"/>
      <c r="E3" s="11"/>
      <c r="F3" s="11"/>
    </row>
    <row r="4" spans="2:6" ht="41.25" customHeight="1" x14ac:dyDescent="0.25">
      <c r="B4" s="140" t="s">
        <v>65</v>
      </c>
      <c r="C4" s="105" t="s">
        <v>70</v>
      </c>
      <c r="D4" s="105" t="s">
        <v>71</v>
      </c>
      <c r="E4" s="127" t="s">
        <v>68</v>
      </c>
    </row>
    <row r="5" spans="2:6" x14ac:dyDescent="0.25">
      <c r="B5" s="167" t="s">
        <v>31</v>
      </c>
      <c r="C5" s="168"/>
      <c r="D5" s="168"/>
      <c r="E5" s="169"/>
    </row>
    <row r="6" spans="2:6" x14ac:dyDescent="0.25">
      <c r="B6" s="106" t="s">
        <v>82</v>
      </c>
      <c r="C6" s="107">
        <v>2526025</v>
      </c>
      <c r="D6" s="108">
        <v>3486356</v>
      </c>
      <c r="E6" s="109">
        <f>(D6-C6)/C6</f>
        <v>0.38017478053463444</v>
      </c>
    </row>
    <row r="7" spans="2:6" x14ac:dyDescent="0.25">
      <c r="B7" s="106" t="s">
        <v>47</v>
      </c>
      <c r="C7" s="107">
        <v>2607935</v>
      </c>
      <c r="D7" s="108">
        <v>2361571</v>
      </c>
      <c r="E7" s="109">
        <f>(D7-C7)/C7</f>
        <v>-9.4467078358931492E-2</v>
      </c>
    </row>
    <row r="8" spans="2:6" x14ac:dyDescent="0.25">
      <c r="B8" s="106" t="s">
        <v>64</v>
      </c>
      <c r="C8" s="137">
        <v>3348470</v>
      </c>
      <c r="D8" s="137">
        <v>2205865</v>
      </c>
      <c r="E8" s="109">
        <f>(D8-C8)/C8</f>
        <v>-0.34123196564401054</v>
      </c>
    </row>
    <row r="9" spans="2:6" x14ac:dyDescent="0.25">
      <c r="B9" s="106" t="s">
        <v>48</v>
      </c>
      <c r="C9" s="107">
        <v>2016313</v>
      </c>
      <c r="D9" s="108">
        <v>1702439</v>
      </c>
      <c r="E9" s="109">
        <f>(D9-C9)/C9</f>
        <v>-0.15566729967023968</v>
      </c>
    </row>
    <row r="10" spans="2:6" x14ac:dyDescent="0.25">
      <c r="B10" s="106" t="s">
        <v>50</v>
      </c>
      <c r="C10" s="107">
        <v>1482730</v>
      </c>
      <c r="D10" s="108">
        <v>1653177</v>
      </c>
      <c r="E10" s="109">
        <f t="shared" ref="E10:E16" si="0">(D10-C10)/C10</f>
        <v>0.11495484680285689</v>
      </c>
    </row>
    <row r="11" spans="2:6" x14ac:dyDescent="0.25">
      <c r="B11" s="106" t="s">
        <v>46</v>
      </c>
      <c r="C11" s="107">
        <v>1108815</v>
      </c>
      <c r="D11" s="108">
        <v>1601039</v>
      </c>
      <c r="E11" s="109">
        <f>(D11-C11)/C11</f>
        <v>0.44391895852779767</v>
      </c>
    </row>
    <row r="12" spans="2:6" x14ac:dyDescent="0.25">
      <c r="B12" s="106" t="s">
        <v>51</v>
      </c>
      <c r="C12" s="107">
        <v>1826429</v>
      </c>
      <c r="D12" s="108">
        <v>1332720</v>
      </c>
      <c r="E12" s="109">
        <f>(D12-C12)/C12</f>
        <v>-0.27031382002804377</v>
      </c>
    </row>
    <row r="13" spans="2:6" x14ac:dyDescent="0.25">
      <c r="B13" s="106" t="s">
        <v>53</v>
      </c>
      <c r="C13" s="107">
        <v>1120906</v>
      </c>
      <c r="D13" s="108">
        <v>1094372</v>
      </c>
      <c r="E13" s="109">
        <f>(D13-C13)/C13</f>
        <v>-2.3671922534092955E-2</v>
      </c>
    </row>
    <row r="14" spans="2:6" x14ac:dyDescent="0.25">
      <c r="B14" s="106" t="s">
        <v>49</v>
      </c>
      <c r="C14" s="107">
        <v>264928</v>
      </c>
      <c r="D14" s="108">
        <v>271532</v>
      </c>
      <c r="E14" s="109">
        <f>(D14-C14)/C14</f>
        <v>2.4927527479164151E-2</v>
      </c>
    </row>
    <row r="15" spans="2:6" x14ac:dyDescent="0.25">
      <c r="B15" s="106" t="s">
        <v>54</v>
      </c>
      <c r="C15" s="107">
        <v>175324</v>
      </c>
      <c r="D15" s="108">
        <v>83099</v>
      </c>
      <c r="E15" s="109">
        <f>(D15-C15)/C15</f>
        <v>-0.52602610024868246</v>
      </c>
    </row>
    <row r="16" spans="2:6" x14ac:dyDescent="0.25">
      <c r="B16" s="106" t="s">
        <v>55</v>
      </c>
      <c r="C16" s="107">
        <v>284113</v>
      </c>
      <c r="D16" s="108">
        <v>60053</v>
      </c>
      <c r="E16" s="109">
        <f t="shared" si="0"/>
        <v>-0.78862987614083124</v>
      </c>
    </row>
    <row r="17" spans="2:5" x14ac:dyDescent="0.25">
      <c r="B17" s="106" t="s">
        <v>56</v>
      </c>
      <c r="C17" s="107">
        <v>182892</v>
      </c>
      <c r="D17" s="108">
        <v>17857</v>
      </c>
      <c r="E17" s="109">
        <f>(D17-C17)/C17</f>
        <v>-0.90236314327581302</v>
      </c>
    </row>
    <row r="18" spans="2:5" x14ac:dyDescent="0.25">
      <c r="B18" s="106" t="s">
        <v>57</v>
      </c>
      <c r="C18" s="107">
        <v>5354</v>
      </c>
      <c r="D18" s="108">
        <v>10491</v>
      </c>
      <c r="E18" s="109">
        <f>(D18-C18)/C18</f>
        <v>0.95946955547254387</v>
      </c>
    </row>
    <row r="19" spans="2:5" x14ac:dyDescent="0.25">
      <c r="B19" s="106" t="s">
        <v>52</v>
      </c>
      <c r="C19" s="107">
        <v>75221</v>
      </c>
      <c r="D19" s="108">
        <v>9211</v>
      </c>
      <c r="E19" s="109">
        <f>(D19-C19)/C19</f>
        <v>-0.87754749338615545</v>
      </c>
    </row>
    <row r="20" spans="2:5" x14ac:dyDescent="0.25">
      <c r="B20" s="106" t="s">
        <v>76</v>
      </c>
      <c r="C20" s="107">
        <v>-3886066</v>
      </c>
      <c r="D20" s="108">
        <v>6417</v>
      </c>
      <c r="E20" s="109">
        <f t="shared" ref="E20:E21" si="1">(D20-C20)/C20</f>
        <v>-1.0016512843580114</v>
      </c>
    </row>
    <row r="21" spans="2:5" x14ac:dyDescent="0.25">
      <c r="B21" s="106" t="s">
        <v>75</v>
      </c>
      <c r="C21" s="107">
        <v>-742052</v>
      </c>
      <c r="D21" s="108">
        <v>-719508</v>
      </c>
      <c r="E21" s="109">
        <f t="shared" si="1"/>
        <v>-3.0380620226075801E-2</v>
      </c>
    </row>
    <row r="22" spans="2:5" s="5" customFormat="1" ht="33" customHeight="1" x14ac:dyDescent="0.25">
      <c r="B22" s="65" t="s">
        <v>33</v>
      </c>
      <c r="C22" s="66">
        <f>SUM(C6:C21)</f>
        <v>12397337</v>
      </c>
      <c r="D22" s="66">
        <f>SUM(D6:D21)</f>
        <v>15176691</v>
      </c>
      <c r="E22" s="110">
        <f>(D22-C22)/C22</f>
        <v>0.22418959813708381</v>
      </c>
    </row>
    <row r="23" spans="2:5" x14ac:dyDescent="0.25">
      <c r="B23" s="167" t="s">
        <v>32</v>
      </c>
      <c r="C23" s="168"/>
      <c r="D23" s="168"/>
      <c r="E23" s="169"/>
    </row>
    <row r="24" spans="2:5" x14ac:dyDescent="0.25">
      <c r="B24" s="111" t="s">
        <v>59</v>
      </c>
      <c r="C24" s="112">
        <v>3802551</v>
      </c>
      <c r="D24" s="114">
        <v>4884374</v>
      </c>
      <c r="E24" s="109">
        <f t="shared" ref="E24:E29" si="2">(D24-C24)/C24</f>
        <v>0.28449927430296135</v>
      </c>
    </row>
    <row r="25" spans="2:5" x14ac:dyDescent="0.25">
      <c r="B25" s="111" t="s">
        <v>81</v>
      </c>
      <c r="C25" s="112">
        <v>1513772</v>
      </c>
      <c r="D25" s="114">
        <v>2085489</v>
      </c>
      <c r="E25" s="109">
        <f t="shared" si="2"/>
        <v>0.3776770874345674</v>
      </c>
    </row>
    <row r="26" spans="2:5" x14ac:dyDescent="0.25">
      <c r="B26" s="111" t="s">
        <v>61</v>
      </c>
      <c r="C26" s="112">
        <v>3018641</v>
      </c>
      <c r="D26" s="114">
        <v>1920252</v>
      </c>
      <c r="E26" s="109">
        <f t="shared" si="2"/>
        <v>-0.36386870780592989</v>
      </c>
    </row>
    <row r="27" spans="2:5" x14ac:dyDescent="0.25">
      <c r="B27" s="111" t="s">
        <v>83</v>
      </c>
      <c r="C27" s="112">
        <v>394659</v>
      </c>
      <c r="D27" s="114">
        <v>726399</v>
      </c>
      <c r="E27" s="109">
        <f t="shared" si="2"/>
        <v>0.84057376114569793</v>
      </c>
    </row>
    <row r="28" spans="2:5" x14ac:dyDescent="0.25">
      <c r="B28" s="111" t="s">
        <v>62</v>
      </c>
      <c r="C28" s="115">
        <v>-1447874</v>
      </c>
      <c r="D28" s="114">
        <v>515013</v>
      </c>
      <c r="E28" s="109">
        <f t="shared" si="2"/>
        <v>-1.3557029133750589</v>
      </c>
    </row>
    <row r="29" spans="2:5" x14ac:dyDescent="0.25">
      <c r="B29" s="111" t="s">
        <v>58</v>
      </c>
      <c r="C29" s="112">
        <v>1780767</v>
      </c>
      <c r="D29" s="114">
        <v>483487</v>
      </c>
      <c r="E29" s="109">
        <f t="shared" si="2"/>
        <v>-0.72849508105215333</v>
      </c>
    </row>
    <row r="30" spans="2:5" x14ac:dyDescent="0.25">
      <c r="B30" s="111" t="s">
        <v>63</v>
      </c>
      <c r="C30" s="115">
        <v>-39286</v>
      </c>
      <c r="D30" s="114">
        <v>123181</v>
      </c>
      <c r="E30" s="109">
        <f t="shared" ref="E30:E34" si="3">(D30-C30)/C30</f>
        <v>-4.1354935600468359</v>
      </c>
    </row>
    <row r="31" spans="2:5" x14ac:dyDescent="0.25">
      <c r="B31" s="111" t="s">
        <v>91</v>
      </c>
      <c r="C31" s="112"/>
      <c r="D31" s="114">
        <v>-235952</v>
      </c>
      <c r="E31" s="64" t="s">
        <v>1</v>
      </c>
    </row>
    <row r="32" spans="2:5" x14ac:dyDescent="0.25">
      <c r="B32" s="111" t="s">
        <v>77</v>
      </c>
      <c r="C32" s="112">
        <v>860561</v>
      </c>
      <c r="D32" s="114">
        <v>-1126203</v>
      </c>
      <c r="E32" s="109">
        <f t="shared" si="3"/>
        <v>-2.3086846835959332</v>
      </c>
    </row>
    <row r="33" spans="2:7" x14ac:dyDescent="0.25">
      <c r="B33" s="113" t="s">
        <v>78</v>
      </c>
      <c r="C33" s="114">
        <v>-892530</v>
      </c>
      <c r="D33" s="114">
        <v>-3069859</v>
      </c>
      <c r="E33" s="109">
        <f t="shared" si="3"/>
        <v>2.4395023136477207</v>
      </c>
    </row>
    <row r="34" spans="2:7" x14ac:dyDescent="0.25">
      <c r="B34" s="111" t="s">
        <v>60</v>
      </c>
      <c r="C34" s="112">
        <v>47750</v>
      </c>
      <c r="D34" s="114">
        <v>-6757285</v>
      </c>
      <c r="E34" s="109">
        <f t="shared" si="3"/>
        <v>-142.51382198952879</v>
      </c>
    </row>
    <row r="35" spans="2:7" s="5" customFormat="1" ht="32.25" customHeight="1" x14ac:dyDescent="0.25">
      <c r="B35" s="65" t="s">
        <v>34</v>
      </c>
      <c r="C35" s="66">
        <f>SUM(C24:C34)</f>
        <v>9039011</v>
      </c>
      <c r="D35" s="66">
        <f>SUM(D24:D34)</f>
        <v>-451104</v>
      </c>
      <c r="E35" s="110">
        <f>(D35-C35)/C35</f>
        <v>-1.0499063448423727</v>
      </c>
    </row>
    <row r="36" spans="2:7" s="10" customFormat="1" ht="30.75" customHeight="1" thickBot="1" x14ac:dyDescent="0.3">
      <c r="B36" s="78" t="s">
        <v>66</v>
      </c>
      <c r="C36" s="116">
        <f>C22+C35</f>
        <v>21436348</v>
      </c>
      <c r="D36" s="116">
        <f>D22+D35</f>
        <v>14725587</v>
      </c>
      <c r="E36" s="117">
        <f>(D36-C36)/C36</f>
        <v>-0.31305523683418462</v>
      </c>
    </row>
    <row r="38" spans="2:7" x14ac:dyDescent="0.25">
      <c r="B38" s="125" t="s">
        <v>92</v>
      </c>
      <c r="C38"/>
      <c r="D38"/>
      <c r="E38"/>
      <c r="F38" s="126"/>
      <c r="G38"/>
    </row>
    <row r="39" spans="2:7" x14ac:dyDescent="0.25">
      <c r="B39" s="125"/>
      <c r="C39"/>
      <c r="D39"/>
      <c r="E39"/>
      <c r="F39"/>
      <c r="G39"/>
    </row>
    <row r="40" spans="2:7" x14ac:dyDescent="0.25">
      <c r="B40" s="125"/>
      <c r="C40"/>
      <c r="D40"/>
      <c r="E40"/>
      <c r="F40"/>
      <c r="G40"/>
    </row>
  </sheetData>
  <mergeCells count="3">
    <mergeCell ref="B2:E2"/>
    <mergeCell ref="B5:E5"/>
    <mergeCell ref="B23:E23"/>
  </mergeCells>
  <phoneticPr fontId="3" type="noConversion"/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31.12.2008.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E23"/>
  <sheetViews>
    <sheetView showGridLines="0" zoomScaleNormal="100" zoomScaleSheetLayoutView="100" workbookViewId="0">
      <pane xSplit="3" topLeftCell="D1" activePane="topRight" state="frozen"/>
      <selection pane="topRight" activeCell="B2" sqref="B2:CC2"/>
    </sheetView>
  </sheetViews>
  <sheetFormatPr defaultRowHeight="15" x14ac:dyDescent="0.25"/>
  <cols>
    <col min="1" max="1" width="2" style="13" customWidth="1"/>
    <col min="2" max="2" width="4.7109375" style="13" customWidth="1"/>
    <col min="3" max="3" width="45.85546875" style="13" customWidth="1"/>
    <col min="4" max="62" width="9.28515625" style="13" customWidth="1"/>
    <col min="63" max="63" width="11" style="13" customWidth="1"/>
    <col min="64" max="81" width="9.28515625" style="13" customWidth="1"/>
    <col min="82" max="82" width="9.140625" style="13"/>
    <col min="83" max="83" width="16.85546875" style="13" customWidth="1"/>
    <col min="84" max="16384" width="9.140625" style="13"/>
  </cols>
  <sheetData>
    <row r="1" spans="2:83" ht="12" customHeight="1" x14ac:dyDescent="0.25"/>
    <row r="2" spans="2:83" x14ac:dyDescent="0.25">
      <c r="B2" s="180" t="s">
        <v>93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</row>
    <row r="3" spans="2:83" ht="15.75" thickBot="1" x14ac:dyDescent="0.3"/>
    <row r="4" spans="2:83" ht="19.5" thickBot="1" x14ac:dyDescent="0.35">
      <c r="B4" s="182" t="s">
        <v>24</v>
      </c>
      <c r="C4" s="185" t="s">
        <v>87</v>
      </c>
      <c r="D4" s="188" t="s">
        <v>31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9" t="s">
        <v>69</v>
      </c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90"/>
    </row>
    <row r="5" spans="2:83" ht="32.25" customHeight="1" x14ac:dyDescent="0.25">
      <c r="B5" s="183"/>
      <c r="C5" s="186"/>
      <c r="D5" s="176" t="s">
        <v>2</v>
      </c>
      <c r="E5" s="174"/>
      <c r="F5" s="177"/>
      <c r="G5" s="173" t="s">
        <v>3</v>
      </c>
      <c r="H5" s="174"/>
      <c r="I5" s="175"/>
      <c r="J5" s="170" t="s">
        <v>4</v>
      </c>
      <c r="K5" s="171"/>
      <c r="L5" s="172"/>
      <c r="M5" s="176" t="s">
        <v>5</v>
      </c>
      <c r="N5" s="174"/>
      <c r="O5" s="177"/>
      <c r="P5" s="170" t="s">
        <v>6</v>
      </c>
      <c r="Q5" s="171"/>
      <c r="R5" s="172"/>
      <c r="S5" s="170" t="s">
        <v>7</v>
      </c>
      <c r="T5" s="171"/>
      <c r="U5" s="172"/>
      <c r="V5" s="170" t="s">
        <v>72</v>
      </c>
      <c r="W5" s="171"/>
      <c r="X5" s="172"/>
      <c r="Y5" s="178" t="s">
        <v>8</v>
      </c>
      <c r="Z5" s="171"/>
      <c r="AA5" s="179"/>
      <c r="AB5" s="170" t="s">
        <v>73</v>
      </c>
      <c r="AC5" s="171"/>
      <c r="AD5" s="172"/>
      <c r="AE5" s="178" t="s">
        <v>85</v>
      </c>
      <c r="AF5" s="171"/>
      <c r="AG5" s="179"/>
      <c r="AH5" s="173" t="s">
        <v>9</v>
      </c>
      <c r="AI5" s="174"/>
      <c r="AJ5" s="175"/>
      <c r="AK5" s="176" t="s">
        <v>10</v>
      </c>
      <c r="AL5" s="174"/>
      <c r="AM5" s="177"/>
      <c r="AN5" s="173" t="s">
        <v>11</v>
      </c>
      <c r="AO5" s="174"/>
      <c r="AP5" s="175"/>
      <c r="AQ5" s="178" t="s">
        <v>12</v>
      </c>
      <c r="AR5" s="171"/>
      <c r="AS5" s="179"/>
      <c r="AT5" s="170" t="s">
        <v>13</v>
      </c>
      <c r="AU5" s="171"/>
      <c r="AV5" s="172"/>
      <c r="AW5" s="170" t="s">
        <v>14</v>
      </c>
      <c r="AX5" s="171"/>
      <c r="AY5" s="172"/>
      <c r="AZ5" s="176" t="s">
        <v>15</v>
      </c>
      <c r="BA5" s="174"/>
      <c r="BB5" s="177"/>
      <c r="BC5" s="170" t="s">
        <v>16</v>
      </c>
      <c r="BD5" s="171"/>
      <c r="BE5" s="172"/>
      <c r="BF5" s="176" t="s">
        <v>17</v>
      </c>
      <c r="BG5" s="174"/>
      <c r="BH5" s="177"/>
      <c r="BI5" s="173" t="s">
        <v>18</v>
      </c>
      <c r="BJ5" s="174"/>
      <c r="BK5" s="175"/>
      <c r="BL5" s="178" t="s">
        <v>74</v>
      </c>
      <c r="BM5" s="171"/>
      <c r="BN5" s="179"/>
      <c r="BO5" s="173" t="s">
        <v>19</v>
      </c>
      <c r="BP5" s="174"/>
      <c r="BQ5" s="175"/>
      <c r="BR5" s="178" t="s">
        <v>20</v>
      </c>
      <c r="BS5" s="171"/>
      <c r="BT5" s="179"/>
      <c r="BU5" s="173" t="s">
        <v>21</v>
      </c>
      <c r="BV5" s="174"/>
      <c r="BW5" s="175"/>
      <c r="BX5" s="176" t="s">
        <v>22</v>
      </c>
      <c r="BY5" s="174"/>
      <c r="BZ5" s="177"/>
      <c r="CA5" s="170" t="s">
        <v>84</v>
      </c>
      <c r="CB5" s="171"/>
      <c r="CC5" s="172"/>
    </row>
    <row r="6" spans="2:83" ht="21" customHeight="1" thickBot="1" x14ac:dyDescent="0.3">
      <c r="B6" s="184"/>
      <c r="C6" s="187"/>
      <c r="D6" s="38" t="s">
        <v>70</v>
      </c>
      <c r="E6" s="36" t="s">
        <v>71</v>
      </c>
      <c r="F6" s="56" t="s">
        <v>23</v>
      </c>
      <c r="G6" s="37" t="s">
        <v>70</v>
      </c>
      <c r="H6" s="36" t="s">
        <v>71</v>
      </c>
      <c r="I6" s="56" t="s">
        <v>23</v>
      </c>
      <c r="J6" s="37" t="s">
        <v>70</v>
      </c>
      <c r="K6" s="36" t="s">
        <v>71</v>
      </c>
      <c r="L6" s="57" t="s">
        <v>23</v>
      </c>
      <c r="M6" s="38" t="s">
        <v>70</v>
      </c>
      <c r="N6" s="36" t="s">
        <v>71</v>
      </c>
      <c r="O6" s="57" t="s">
        <v>23</v>
      </c>
      <c r="P6" s="38" t="s">
        <v>70</v>
      </c>
      <c r="Q6" s="36" t="s">
        <v>71</v>
      </c>
      <c r="R6" s="57" t="s">
        <v>23</v>
      </c>
      <c r="S6" s="38" t="s">
        <v>70</v>
      </c>
      <c r="T6" s="36" t="s">
        <v>71</v>
      </c>
      <c r="U6" s="57" t="s">
        <v>23</v>
      </c>
      <c r="V6" s="38" t="s">
        <v>70</v>
      </c>
      <c r="W6" s="36" t="s">
        <v>71</v>
      </c>
      <c r="X6" s="57" t="s">
        <v>23</v>
      </c>
      <c r="Y6" s="38" t="s">
        <v>70</v>
      </c>
      <c r="Z6" s="36" t="s">
        <v>71</v>
      </c>
      <c r="AA6" s="57" t="s">
        <v>23</v>
      </c>
      <c r="AB6" s="38" t="s">
        <v>70</v>
      </c>
      <c r="AC6" s="36" t="s">
        <v>71</v>
      </c>
      <c r="AD6" s="57" t="s">
        <v>23</v>
      </c>
      <c r="AE6" s="38" t="s">
        <v>70</v>
      </c>
      <c r="AF6" s="36" t="s">
        <v>71</v>
      </c>
      <c r="AG6" s="57" t="s">
        <v>23</v>
      </c>
      <c r="AH6" s="38" t="s">
        <v>70</v>
      </c>
      <c r="AI6" s="36" t="s">
        <v>71</v>
      </c>
      <c r="AJ6" s="57" t="s">
        <v>23</v>
      </c>
      <c r="AK6" s="38" t="s">
        <v>70</v>
      </c>
      <c r="AL6" s="36" t="s">
        <v>71</v>
      </c>
      <c r="AM6" s="57" t="s">
        <v>23</v>
      </c>
      <c r="AN6" s="38" t="s">
        <v>70</v>
      </c>
      <c r="AO6" s="36" t="s">
        <v>71</v>
      </c>
      <c r="AP6" s="57" t="s">
        <v>23</v>
      </c>
      <c r="AQ6" s="38" t="s">
        <v>70</v>
      </c>
      <c r="AR6" s="36" t="s">
        <v>71</v>
      </c>
      <c r="AS6" s="57" t="s">
        <v>23</v>
      </c>
      <c r="AT6" s="38" t="s">
        <v>70</v>
      </c>
      <c r="AU6" s="36" t="s">
        <v>71</v>
      </c>
      <c r="AV6" s="57" t="s">
        <v>23</v>
      </c>
      <c r="AW6" s="38" t="s">
        <v>70</v>
      </c>
      <c r="AX6" s="36" t="s">
        <v>71</v>
      </c>
      <c r="AY6" s="57" t="s">
        <v>23</v>
      </c>
      <c r="AZ6" s="38" t="s">
        <v>70</v>
      </c>
      <c r="BA6" s="36" t="s">
        <v>71</v>
      </c>
      <c r="BB6" s="57" t="s">
        <v>23</v>
      </c>
      <c r="BC6" s="38" t="s">
        <v>70</v>
      </c>
      <c r="BD6" s="36" t="s">
        <v>71</v>
      </c>
      <c r="BE6" s="57" t="s">
        <v>23</v>
      </c>
      <c r="BF6" s="38" t="s">
        <v>70</v>
      </c>
      <c r="BG6" s="36" t="s">
        <v>71</v>
      </c>
      <c r="BH6" s="57" t="s">
        <v>23</v>
      </c>
      <c r="BI6" s="38" t="s">
        <v>70</v>
      </c>
      <c r="BJ6" s="36" t="s">
        <v>71</v>
      </c>
      <c r="BK6" s="57" t="s">
        <v>23</v>
      </c>
      <c r="BL6" s="38" t="s">
        <v>70</v>
      </c>
      <c r="BM6" s="36" t="s">
        <v>71</v>
      </c>
      <c r="BN6" s="57" t="s">
        <v>23</v>
      </c>
      <c r="BO6" s="38" t="s">
        <v>70</v>
      </c>
      <c r="BP6" s="36" t="s">
        <v>71</v>
      </c>
      <c r="BQ6" s="57" t="s">
        <v>23</v>
      </c>
      <c r="BR6" s="38" t="s">
        <v>70</v>
      </c>
      <c r="BS6" s="36" t="s">
        <v>71</v>
      </c>
      <c r="BT6" s="57" t="s">
        <v>23</v>
      </c>
      <c r="BU6" s="38" t="s">
        <v>70</v>
      </c>
      <c r="BV6" s="36" t="s">
        <v>71</v>
      </c>
      <c r="BW6" s="57" t="s">
        <v>23</v>
      </c>
      <c r="BX6" s="38" t="s">
        <v>70</v>
      </c>
      <c r="BY6" s="36" t="s">
        <v>71</v>
      </c>
      <c r="BZ6" s="57" t="s">
        <v>23</v>
      </c>
      <c r="CA6" s="38" t="s">
        <v>70</v>
      </c>
      <c r="CB6" s="36" t="s">
        <v>71</v>
      </c>
      <c r="CC6" s="57" t="s">
        <v>23</v>
      </c>
    </row>
    <row r="7" spans="2:83" ht="15" customHeight="1" x14ac:dyDescent="0.25">
      <c r="B7" s="32" t="s">
        <v>40</v>
      </c>
      <c r="C7" s="44" t="s">
        <v>88</v>
      </c>
      <c r="D7" s="39">
        <v>14834</v>
      </c>
      <c r="E7" s="33">
        <v>61248</v>
      </c>
      <c r="F7" s="34">
        <f t="shared" ref="F7:F11" si="0">(E7-D7)/D7</f>
        <v>3.1288930834569233</v>
      </c>
      <c r="G7" s="48">
        <v>204046</v>
      </c>
      <c r="H7" s="33">
        <v>204649</v>
      </c>
      <c r="I7" s="35">
        <f t="shared" ref="I7:I12" si="1">(H7-G7)/G7</f>
        <v>2.955215980710232E-3</v>
      </c>
      <c r="J7" s="48">
        <v>77779</v>
      </c>
      <c r="K7" s="33">
        <v>85835</v>
      </c>
      <c r="L7" s="35">
        <f t="shared" ref="L7:L12" si="2">(K7-J7)/J7</f>
        <v>0.10357551524190334</v>
      </c>
      <c r="M7" s="39">
        <v>206095</v>
      </c>
      <c r="N7" s="33">
        <v>218882</v>
      </c>
      <c r="O7" s="34">
        <f t="shared" ref="O7:O12" si="3">(N7-M7)/M7</f>
        <v>6.2044202916130914E-2</v>
      </c>
      <c r="P7" s="48">
        <v>166812</v>
      </c>
      <c r="Q7" s="33">
        <v>168156</v>
      </c>
      <c r="R7" s="35">
        <f t="shared" ref="R7:R12" si="4">(Q7-P7)/P7</f>
        <v>8.056974318394361E-3</v>
      </c>
      <c r="S7" s="48">
        <v>88125</v>
      </c>
      <c r="T7" s="33">
        <v>98474</v>
      </c>
      <c r="U7" s="35">
        <f t="shared" ref="U7:U12" si="5">(T7-S7)/S7</f>
        <v>0.1174354609929078</v>
      </c>
      <c r="V7" s="131">
        <v>93227</v>
      </c>
      <c r="W7" s="39">
        <v>90317</v>
      </c>
      <c r="X7" s="128">
        <f>(W7-V7)/V7</f>
        <v>-3.121413324466088E-2</v>
      </c>
      <c r="Y7" s="48">
        <v>64484</v>
      </c>
      <c r="Z7" s="33">
        <v>69687</v>
      </c>
      <c r="AA7" s="35">
        <f t="shared" ref="AA7:AA12" si="6">(Z7-Y7)/Y7</f>
        <v>8.0686681967619869E-2</v>
      </c>
      <c r="AB7" s="48">
        <v>33827</v>
      </c>
      <c r="AC7" s="33">
        <v>100019</v>
      </c>
      <c r="AD7" s="35">
        <f t="shared" ref="AD7:AD8" si="7">(AC7-AB7)/AB7</f>
        <v>1.9567800869128211</v>
      </c>
      <c r="AE7" s="39">
        <v>798993</v>
      </c>
      <c r="AF7" s="33">
        <v>958262</v>
      </c>
      <c r="AG7" s="34">
        <f t="shared" ref="AG7:AG12" si="8">(AF7-AE7)/AE7</f>
        <v>0.19933716565727108</v>
      </c>
      <c r="AH7" s="48">
        <v>113898</v>
      </c>
      <c r="AI7" s="33">
        <v>116208</v>
      </c>
      <c r="AJ7" s="35">
        <f t="shared" ref="AJ7:AJ12" si="9">(AI7-AH7)/AH7</f>
        <v>2.0281304324922297E-2</v>
      </c>
      <c r="AK7" s="39">
        <v>129705</v>
      </c>
      <c r="AL7" s="33">
        <v>124272</v>
      </c>
      <c r="AM7" s="34">
        <f t="shared" ref="AM7:AM12" si="10">(AL7-AK7)/AK7</f>
        <v>-4.1887359777957676E-2</v>
      </c>
      <c r="AN7" s="48">
        <v>165474</v>
      </c>
      <c r="AO7" s="33">
        <v>197869</v>
      </c>
      <c r="AP7" s="35">
        <f t="shared" ref="AP7:AP12" si="11">(AO7-AN7)/AN7</f>
        <v>0.19577093682391192</v>
      </c>
      <c r="AQ7" s="39">
        <v>107912</v>
      </c>
      <c r="AR7" s="33">
        <v>113395</v>
      </c>
      <c r="AS7" s="34">
        <f t="shared" ref="AS7:AS12" si="12">(AR7-AQ7)/AQ7</f>
        <v>5.0809919193416861E-2</v>
      </c>
      <c r="AT7" s="48">
        <v>66935</v>
      </c>
      <c r="AU7" s="33">
        <v>70822</v>
      </c>
      <c r="AV7" s="35">
        <f t="shared" ref="AV7:AV12" si="13">(AU7-AT7)/AT7</f>
        <v>5.8071263165757822E-2</v>
      </c>
      <c r="AW7" s="48">
        <v>149058</v>
      </c>
      <c r="AX7" s="33">
        <v>227906</v>
      </c>
      <c r="AY7" s="35">
        <f>(AX7-AW7)/AW7</f>
        <v>0.52897529820606748</v>
      </c>
      <c r="AZ7" s="39">
        <v>134767</v>
      </c>
      <c r="BA7" s="33">
        <v>90797</v>
      </c>
      <c r="BB7" s="34">
        <f t="shared" ref="BB7:BB12" si="14">(BA7-AZ7)/AZ7</f>
        <v>-0.32626681606031149</v>
      </c>
      <c r="BC7" s="48">
        <v>182319</v>
      </c>
      <c r="BD7" s="33">
        <v>168232</v>
      </c>
      <c r="BE7" s="35">
        <f t="shared" ref="BE7:BE11" si="15">(BD7-BC7)/BC7</f>
        <v>-7.7265671707282296E-2</v>
      </c>
      <c r="BF7" s="39">
        <v>1234337</v>
      </c>
      <c r="BG7" s="33">
        <v>1166470</v>
      </c>
      <c r="BH7" s="34">
        <f t="shared" ref="BH7:BH12" si="16">(BG7-BF7)/BF7</f>
        <v>-5.4982553386959961E-2</v>
      </c>
      <c r="BI7" s="48">
        <v>120259</v>
      </c>
      <c r="BJ7" s="33">
        <v>121012</v>
      </c>
      <c r="BK7" s="35">
        <f>(BJ7-BI7)/BI7</f>
        <v>6.2614856268553704E-3</v>
      </c>
      <c r="BL7" s="39">
        <v>104793</v>
      </c>
      <c r="BM7" s="33">
        <v>108777</v>
      </c>
      <c r="BN7" s="34">
        <f t="shared" ref="BN7:BN12" si="17">(BM7-BL7)/BL7</f>
        <v>3.8017806532879103E-2</v>
      </c>
      <c r="BO7" s="48">
        <v>80156</v>
      </c>
      <c r="BP7" s="33">
        <v>94027</v>
      </c>
      <c r="BQ7" s="35">
        <f t="shared" ref="BQ7:BQ12" si="18">(BP7-BO7)/BO7</f>
        <v>0.17305005239782426</v>
      </c>
      <c r="BR7" s="39"/>
      <c r="BS7" s="33">
        <v>51061</v>
      </c>
      <c r="BT7" s="34" t="s">
        <v>1</v>
      </c>
      <c r="BU7" s="48">
        <v>163894</v>
      </c>
      <c r="BV7" s="33">
        <v>161459</v>
      </c>
      <c r="BW7" s="35">
        <f t="shared" ref="BW7:BW12" si="19">(BV7-BU7)/BU7</f>
        <v>-1.4857163776587306E-2</v>
      </c>
      <c r="BX7" s="39">
        <v>22488</v>
      </c>
      <c r="BY7" s="33">
        <v>148335</v>
      </c>
      <c r="BZ7" s="34">
        <f t="shared" ref="BZ7" si="20">(BY7-BX7)/BX7</f>
        <v>5.596184631803629</v>
      </c>
      <c r="CA7" s="48">
        <v>89172</v>
      </c>
      <c r="CB7" s="33">
        <v>104833</v>
      </c>
      <c r="CC7" s="35">
        <v>0.17560000000000001</v>
      </c>
    </row>
    <row r="8" spans="2:83" ht="15" customHeight="1" x14ac:dyDescent="0.25">
      <c r="B8" s="14" t="s">
        <v>41</v>
      </c>
      <c r="C8" s="45" t="s">
        <v>89</v>
      </c>
      <c r="D8" s="40">
        <v>21838</v>
      </c>
      <c r="E8" s="15">
        <v>35703</v>
      </c>
      <c r="F8" s="16">
        <f t="shared" si="0"/>
        <v>0.63490246359556735</v>
      </c>
      <c r="G8" s="49">
        <v>177174</v>
      </c>
      <c r="H8" s="15">
        <v>181399</v>
      </c>
      <c r="I8" s="17">
        <f>(H8-G8)/G8</f>
        <v>2.3846614063011504E-2</v>
      </c>
      <c r="J8" s="49">
        <v>78205</v>
      </c>
      <c r="K8" s="15">
        <v>78295</v>
      </c>
      <c r="L8" s="17">
        <f t="shared" si="2"/>
        <v>1.1508215587238667E-3</v>
      </c>
      <c r="M8" s="40">
        <v>219068</v>
      </c>
      <c r="N8" s="15">
        <v>224233</v>
      </c>
      <c r="O8" s="16">
        <f>(N8-M8)/M8</f>
        <v>2.3577154125659614E-2</v>
      </c>
      <c r="P8" s="49">
        <v>158621</v>
      </c>
      <c r="Q8" s="15">
        <v>157297</v>
      </c>
      <c r="R8" s="17">
        <f t="shared" si="4"/>
        <v>-8.3469401907691927E-3</v>
      </c>
      <c r="S8" s="49">
        <v>94665</v>
      </c>
      <c r="T8" s="15">
        <v>111981</v>
      </c>
      <c r="U8" s="17">
        <f t="shared" si="5"/>
        <v>0.18291871335762955</v>
      </c>
      <c r="V8" s="49">
        <v>109250</v>
      </c>
      <c r="W8" s="132">
        <v>103542</v>
      </c>
      <c r="X8" s="128">
        <f>(W8-V8)/V8</f>
        <v>-5.2247139588100684E-2</v>
      </c>
      <c r="Y8" s="49">
        <v>64561</v>
      </c>
      <c r="Z8" s="15">
        <v>68698</v>
      </c>
      <c r="AA8" s="17">
        <f t="shared" si="6"/>
        <v>6.4078933102027544E-2</v>
      </c>
      <c r="AB8" s="49">
        <v>37275</v>
      </c>
      <c r="AC8" s="15">
        <v>227647</v>
      </c>
      <c r="AD8" s="17">
        <f t="shared" si="7"/>
        <v>5.1072300469483567</v>
      </c>
      <c r="AE8" s="40">
        <v>800620</v>
      </c>
      <c r="AF8" s="15">
        <v>940714</v>
      </c>
      <c r="AG8" s="16">
        <f t="shared" si="8"/>
        <v>0.1749818890359971</v>
      </c>
      <c r="AH8" s="49">
        <v>124573</v>
      </c>
      <c r="AI8" s="15">
        <v>102608</v>
      </c>
      <c r="AJ8" s="17">
        <f t="shared" si="9"/>
        <v>-0.17632231703499154</v>
      </c>
      <c r="AK8" s="40">
        <v>109617</v>
      </c>
      <c r="AL8" s="15">
        <v>110828</v>
      </c>
      <c r="AM8" s="16">
        <f t="shared" si="10"/>
        <v>1.1047556492149941E-2</v>
      </c>
      <c r="AN8" s="49">
        <v>144655</v>
      </c>
      <c r="AO8" s="15">
        <v>212341</v>
      </c>
      <c r="AP8" s="17">
        <f t="shared" si="11"/>
        <v>0.46791331098130035</v>
      </c>
      <c r="AQ8" s="40">
        <v>97794</v>
      </c>
      <c r="AR8" s="15">
        <v>99447</v>
      </c>
      <c r="AS8" s="16">
        <f t="shared" si="12"/>
        <v>1.6902877477145837E-2</v>
      </c>
      <c r="AT8" s="49">
        <v>69855</v>
      </c>
      <c r="AU8" s="15">
        <v>71618</v>
      </c>
      <c r="AV8" s="17">
        <f t="shared" si="13"/>
        <v>2.5237992985469901E-2</v>
      </c>
      <c r="AW8" s="49">
        <v>192712</v>
      </c>
      <c r="AX8" s="15">
        <v>276287</v>
      </c>
      <c r="AY8" s="17">
        <f>(AX8-AW8)/AW8</f>
        <v>0.43367823487899043</v>
      </c>
      <c r="AZ8" s="40">
        <v>140827</v>
      </c>
      <c r="BA8" s="15">
        <v>82674</v>
      </c>
      <c r="BB8" s="16">
        <f t="shared" si="14"/>
        <v>-0.41293928010963804</v>
      </c>
      <c r="BC8" s="49">
        <v>203611</v>
      </c>
      <c r="BD8" s="15">
        <v>178057</v>
      </c>
      <c r="BE8" s="17">
        <f t="shared" si="15"/>
        <v>-0.12550402483166431</v>
      </c>
      <c r="BF8" s="40">
        <v>1342218</v>
      </c>
      <c r="BG8" s="15">
        <v>1236144</v>
      </c>
      <c r="BH8" s="16">
        <f t="shared" si="16"/>
        <v>-7.9028890984921968E-2</v>
      </c>
      <c r="BI8" s="49">
        <v>129367</v>
      </c>
      <c r="BJ8" s="15">
        <v>132042</v>
      </c>
      <c r="BK8" s="17">
        <f t="shared" ref="BK8:BK12" si="21">(BJ8-BI8)/BI8</f>
        <v>2.0677607117734816E-2</v>
      </c>
      <c r="BL8" s="40">
        <v>112496</v>
      </c>
      <c r="BM8" s="15">
        <v>107148</v>
      </c>
      <c r="BN8" s="16">
        <f t="shared" si="17"/>
        <v>-4.7539468069975818E-2</v>
      </c>
      <c r="BO8" s="49">
        <v>93395</v>
      </c>
      <c r="BP8" s="15">
        <v>98274</v>
      </c>
      <c r="BQ8" s="17">
        <f t="shared" si="18"/>
        <v>5.2240483965951066E-2</v>
      </c>
      <c r="BR8" s="40"/>
      <c r="BS8" s="15">
        <v>21366</v>
      </c>
      <c r="BT8" s="16" t="s">
        <v>1</v>
      </c>
      <c r="BU8" s="49">
        <v>174067</v>
      </c>
      <c r="BV8" s="15">
        <v>171644</v>
      </c>
      <c r="BW8" s="17">
        <f t="shared" si="19"/>
        <v>-1.3919927384283064E-2</v>
      </c>
      <c r="BX8" s="40">
        <v>2733</v>
      </c>
      <c r="BY8" s="15">
        <v>94916</v>
      </c>
      <c r="BZ8" s="16">
        <f>(BY8-BX8)/BX8</f>
        <v>33.729601170874496</v>
      </c>
      <c r="CA8" s="49">
        <v>93642</v>
      </c>
      <c r="CB8" s="15">
        <v>100802</v>
      </c>
      <c r="CC8" s="17">
        <v>7.6499999999999999E-2</v>
      </c>
    </row>
    <row r="9" spans="2:83" ht="15" customHeight="1" x14ac:dyDescent="0.25">
      <c r="B9" s="14" t="s">
        <v>42</v>
      </c>
      <c r="C9" s="45" t="s">
        <v>90</v>
      </c>
      <c r="D9" s="41">
        <v>487</v>
      </c>
      <c r="E9" s="18">
        <v>140</v>
      </c>
      <c r="F9" s="16">
        <f t="shared" si="0"/>
        <v>-0.71252566735112932</v>
      </c>
      <c r="G9" s="50">
        <v>13021</v>
      </c>
      <c r="H9" s="18">
        <v>15358</v>
      </c>
      <c r="I9" s="17">
        <f t="shared" si="1"/>
        <v>0.1794793026649259</v>
      </c>
      <c r="J9" s="50">
        <v>1437</v>
      </c>
      <c r="K9" s="18">
        <v>682</v>
      </c>
      <c r="L9" s="17">
        <f t="shared" si="2"/>
        <v>-0.52540013917884476</v>
      </c>
      <c r="M9" s="41">
        <v>11931</v>
      </c>
      <c r="N9" s="18">
        <v>10074</v>
      </c>
      <c r="O9" s="16">
        <f t="shared" si="3"/>
        <v>-0.15564495851144078</v>
      </c>
      <c r="P9" s="50">
        <v>8774</v>
      </c>
      <c r="Q9" s="18">
        <v>8747</v>
      </c>
      <c r="R9" s="17">
        <f t="shared" si="4"/>
        <v>-3.0772737633918395E-3</v>
      </c>
      <c r="S9" s="50">
        <v>1523</v>
      </c>
      <c r="T9" s="18">
        <v>1543</v>
      </c>
      <c r="U9" s="17">
        <f t="shared" si="5"/>
        <v>1.3131976362442548E-2</v>
      </c>
      <c r="V9" s="133">
        <v>0</v>
      </c>
      <c r="W9" s="132">
        <v>-7737</v>
      </c>
      <c r="X9" s="129" t="s">
        <v>1</v>
      </c>
      <c r="Y9" s="50">
        <v>914</v>
      </c>
      <c r="Z9" s="18">
        <v>92</v>
      </c>
      <c r="AA9" s="17">
        <f t="shared" si="6"/>
        <v>-0.89934354485776802</v>
      </c>
      <c r="AB9" s="50">
        <v>0</v>
      </c>
      <c r="AC9" s="18">
        <v>917</v>
      </c>
      <c r="AD9" s="17" t="s">
        <v>1</v>
      </c>
      <c r="AE9" s="41">
        <v>5786</v>
      </c>
      <c r="AF9" s="18">
        <v>576</v>
      </c>
      <c r="AG9" s="16">
        <f t="shared" si="8"/>
        <v>-0.90044936052540614</v>
      </c>
      <c r="AH9" s="50">
        <v>2400</v>
      </c>
      <c r="AI9" s="18">
        <v>3465</v>
      </c>
      <c r="AJ9" s="17">
        <f t="shared" si="9"/>
        <v>0.44374999999999998</v>
      </c>
      <c r="AK9" s="41">
        <v>14622</v>
      </c>
      <c r="AL9" s="18">
        <v>8419</v>
      </c>
      <c r="AM9" s="16">
        <f t="shared" si="10"/>
        <v>-0.42422377239775683</v>
      </c>
      <c r="AN9" s="50">
        <v>11344</v>
      </c>
      <c r="AO9" s="18">
        <v>7933</v>
      </c>
      <c r="AP9" s="17">
        <f t="shared" si="11"/>
        <v>-0.30068758815232721</v>
      </c>
      <c r="AQ9" s="41">
        <v>5869</v>
      </c>
      <c r="AR9" s="18">
        <v>5162</v>
      </c>
      <c r="AS9" s="16">
        <f t="shared" si="12"/>
        <v>-0.12046345203612199</v>
      </c>
      <c r="AT9" s="50">
        <v>2991</v>
      </c>
      <c r="AU9" s="18">
        <v>626</v>
      </c>
      <c r="AV9" s="17">
        <f t="shared" si="13"/>
        <v>-0.79070544968238043</v>
      </c>
      <c r="AW9" s="49">
        <v>12811</v>
      </c>
      <c r="AX9" s="31">
        <v>6044</v>
      </c>
      <c r="AY9" s="17" t="s">
        <v>1</v>
      </c>
      <c r="AZ9" s="40">
        <v>34404</v>
      </c>
      <c r="BA9" s="31">
        <v>23699</v>
      </c>
      <c r="BB9" s="16">
        <f t="shared" si="14"/>
        <v>-0.3111556795721428</v>
      </c>
      <c r="BC9" s="49">
        <v>46441</v>
      </c>
      <c r="BD9" s="15">
        <v>25949</v>
      </c>
      <c r="BE9" s="17">
        <f t="shared" si="15"/>
        <v>-0.44124803514136218</v>
      </c>
      <c r="BF9" s="40">
        <v>98665</v>
      </c>
      <c r="BG9" s="15">
        <v>121067</v>
      </c>
      <c r="BH9" s="16">
        <f t="shared" si="16"/>
        <v>0.22705113262048346</v>
      </c>
      <c r="BI9" s="49">
        <v>351</v>
      </c>
      <c r="BJ9" s="15">
        <v>-45968</v>
      </c>
      <c r="BK9" s="17">
        <f t="shared" si="21"/>
        <v>-131.96296296296296</v>
      </c>
      <c r="BL9" s="40">
        <v>4677</v>
      </c>
      <c r="BM9" s="15">
        <v>-5835</v>
      </c>
      <c r="BN9" s="16">
        <f t="shared" si="17"/>
        <v>-2.2475946119307246</v>
      </c>
      <c r="BO9" s="49">
        <v>0</v>
      </c>
      <c r="BP9" s="31">
        <v>6131</v>
      </c>
      <c r="BQ9" s="17" t="s">
        <v>1</v>
      </c>
      <c r="BR9" s="40"/>
      <c r="BS9" s="15">
        <v>-14747</v>
      </c>
      <c r="BT9" s="16" t="s">
        <v>1</v>
      </c>
      <c r="BU9" s="49">
        <v>52090</v>
      </c>
      <c r="BV9" s="15">
        <v>61055</v>
      </c>
      <c r="BW9" s="17">
        <f t="shared" si="19"/>
        <v>0.17210597043578421</v>
      </c>
      <c r="BX9" s="40">
        <v>0</v>
      </c>
      <c r="BY9" s="15">
        <v>11198</v>
      </c>
      <c r="BZ9" s="16" t="s">
        <v>1</v>
      </c>
      <c r="CA9" s="49">
        <v>0</v>
      </c>
      <c r="CB9" s="15">
        <v>-33368</v>
      </c>
      <c r="CC9" s="17" t="s">
        <v>1</v>
      </c>
    </row>
    <row r="10" spans="2:83" ht="15" customHeight="1" x14ac:dyDescent="0.25">
      <c r="B10" s="14" t="s">
        <v>43</v>
      </c>
      <c r="C10" s="45" t="s">
        <v>25</v>
      </c>
      <c r="D10" s="42">
        <f>0.11/100</f>
        <v>1.1000000000000001E-3</v>
      </c>
      <c r="E10" s="19">
        <v>2.0999999999999999E-3</v>
      </c>
      <c r="F10" s="16">
        <f t="shared" si="0"/>
        <v>0.90909090909090884</v>
      </c>
      <c r="G10" s="51">
        <v>0.1736</v>
      </c>
      <c r="H10" s="20">
        <v>0.1585</v>
      </c>
      <c r="I10" s="17">
        <f t="shared" si="1"/>
        <v>-8.698156682027651E-2</v>
      </c>
      <c r="J10" s="51">
        <v>2.6700000000000002E-2</v>
      </c>
      <c r="K10" s="20">
        <v>1.2500000000000001E-2</v>
      </c>
      <c r="L10" s="17">
        <f t="shared" si="2"/>
        <v>-0.53183520599250933</v>
      </c>
      <c r="M10" s="47">
        <v>0.1087</v>
      </c>
      <c r="N10" s="20">
        <v>8.7499999999999994E-2</v>
      </c>
      <c r="O10" s="16">
        <f t="shared" si="3"/>
        <v>-0.1950321987120516</v>
      </c>
      <c r="P10" s="51">
        <v>0.1242</v>
      </c>
      <c r="Q10" s="20">
        <v>0.12640000000000001</v>
      </c>
      <c r="R10" s="17">
        <f t="shared" si="4"/>
        <v>1.7713365539452557E-2</v>
      </c>
      <c r="S10" s="51">
        <v>2.3699999999999999E-2</v>
      </c>
      <c r="T10" s="20">
        <v>2.1100000000000001E-2</v>
      </c>
      <c r="U10" s="17">
        <f t="shared" si="5"/>
        <v>-0.10970464135021089</v>
      </c>
      <c r="V10" s="133">
        <v>0</v>
      </c>
      <c r="W10" s="134">
        <v>-8.6300000000000002E-2</v>
      </c>
      <c r="X10" s="129" t="s">
        <v>1</v>
      </c>
      <c r="Y10" s="51">
        <v>3.4299999999999997E-2</v>
      </c>
      <c r="Z10" s="20">
        <v>3.3999999999999998E-3</v>
      </c>
      <c r="AA10" s="17">
        <f t="shared" si="6"/>
        <v>-0.9008746355685131</v>
      </c>
      <c r="AB10" s="51">
        <v>0</v>
      </c>
      <c r="AC10" s="20">
        <v>1.9E-3</v>
      </c>
      <c r="AD10" s="17" t="s">
        <v>1</v>
      </c>
      <c r="AE10" s="47">
        <v>1.32E-2</v>
      </c>
      <c r="AF10" s="20">
        <v>1.6000000000000001E-3</v>
      </c>
      <c r="AG10" s="16">
        <f t="shared" si="8"/>
        <v>-0.87878787878787878</v>
      </c>
      <c r="AH10" s="51">
        <v>1.78E-2</v>
      </c>
      <c r="AI10" s="20">
        <v>2.5499999999999998E-2</v>
      </c>
      <c r="AJ10" s="17">
        <f t="shared" si="9"/>
        <v>0.43258426966292129</v>
      </c>
      <c r="AK10" s="47">
        <v>0.12239999999999999</v>
      </c>
      <c r="AL10" s="20">
        <v>7.46E-2</v>
      </c>
      <c r="AM10" s="16">
        <f t="shared" si="10"/>
        <v>-0.39052287581699346</v>
      </c>
      <c r="AN10" s="51">
        <v>0.17780000000000001</v>
      </c>
      <c r="AO10" s="20">
        <v>0.1145</v>
      </c>
      <c r="AP10" s="17">
        <f t="shared" si="11"/>
        <v>-0.35601799775028126</v>
      </c>
      <c r="AQ10" s="47">
        <v>0.1628</v>
      </c>
      <c r="AR10" s="20">
        <v>0.13719999999999999</v>
      </c>
      <c r="AS10" s="16">
        <f t="shared" si="12"/>
        <v>-0.15724815724815733</v>
      </c>
      <c r="AT10" s="51">
        <v>4.1599999999999998E-2</v>
      </c>
      <c r="AU10" s="20">
        <v>9.4000000000000004E-3</v>
      </c>
      <c r="AV10" s="17">
        <f t="shared" si="13"/>
        <v>-0.77403846153846156</v>
      </c>
      <c r="AW10" s="51">
        <v>0.1089</v>
      </c>
      <c r="AX10" s="27">
        <v>2.8799999999999999E-2</v>
      </c>
      <c r="AY10" s="17" t="s">
        <v>1</v>
      </c>
      <c r="AZ10" s="47">
        <v>0.21609999999999999</v>
      </c>
      <c r="BA10" s="20">
        <v>0.27950000000000003</v>
      </c>
      <c r="BB10" s="16">
        <f t="shared" si="14"/>
        <v>0.29338269319759391</v>
      </c>
      <c r="BC10" s="51">
        <v>0.36109999999999998</v>
      </c>
      <c r="BD10" s="20">
        <v>0.21779999999999999</v>
      </c>
      <c r="BE10" s="17">
        <f t="shared" si="15"/>
        <v>-0.39684297978399335</v>
      </c>
      <c r="BF10" s="47">
        <v>5.9900000000000002E-2</v>
      </c>
      <c r="BG10" s="20">
        <v>0.10100000000000001</v>
      </c>
      <c r="BH10" s="16">
        <f t="shared" si="16"/>
        <v>0.68614357262103509</v>
      </c>
      <c r="BI10" s="51">
        <v>4.4999999999999997E-3</v>
      </c>
      <c r="BJ10" s="20">
        <v>-0.64949999999999997</v>
      </c>
      <c r="BK10" s="17">
        <f>(BJ10-BI10)/BI10</f>
        <v>-145.33333333333331</v>
      </c>
      <c r="BL10" s="47">
        <v>9.8699999999999996E-2</v>
      </c>
      <c r="BM10" s="20">
        <v>-0.10539999999999999</v>
      </c>
      <c r="BN10" s="16">
        <f t="shared" si="17"/>
        <v>-2.0678824721377915</v>
      </c>
      <c r="BO10" s="51">
        <v>0</v>
      </c>
      <c r="BP10" s="20">
        <v>5.11E-2</v>
      </c>
      <c r="BQ10" s="17" t="s">
        <v>1</v>
      </c>
      <c r="BR10" s="47"/>
      <c r="BS10" s="20">
        <v>-8.9399999999999993E-2</v>
      </c>
      <c r="BT10" s="138" t="s">
        <v>1</v>
      </c>
      <c r="BU10" s="51">
        <v>0.36259999999999998</v>
      </c>
      <c r="BV10" s="20">
        <v>0.36509999999999998</v>
      </c>
      <c r="BW10" s="17">
        <f t="shared" si="19"/>
        <v>6.8946497517926152E-3</v>
      </c>
      <c r="BX10" s="47">
        <v>0</v>
      </c>
      <c r="BY10" s="20">
        <v>6.0499999999999998E-2</v>
      </c>
      <c r="BZ10" s="16" t="s">
        <v>1</v>
      </c>
      <c r="CA10" s="51">
        <v>0</v>
      </c>
      <c r="CB10" s="20">
        <v>-0.60670000000000002</v>
      </c>
      <c r="CC10" s="17" t="s">
        <v>1</v>
      </c>
    </row>
    <row r="11" spans="2:83" ht="15" customHeight="1" x14ac:dyDescent="0.25">
      <c r="B11" s="14" t="s">
        <v>44</v>
      </c>
      <c r="C11" s="45" t="s">
        <v>80</v>
      </c>
      <c r="D11" s="42">
        <f>2.23/100</f>
        <v>2.23E-2</v>
      </c>
      <c r="E11" s="19">
        <v>3.8999999999999998E-3</v>
      </c>
      <c r="F11" s="16">
        <f t="shared" si="0"/>
        <v>-0.82511210762331832</v>
      </c>
      <c r="G11" s="52">
        <v>7.3499999999999996E-2</v>
      </c>
      <c r="H11" s="19">
        <v>8.4699999999999998E-2</v>
      </c>
      <c r="I11" s="17">
        <f t="shared" si="1"/>
        <v>0.15238095238095242</v>
      </c>
      <c r="J11" s="52">
        <v>1.84E-2</v>
      </c>
      <c r="K11" s="19">
        <v>8.8000000000000005E-3</v>
      </c>
      <c r="L11" s="17">
        <f t="shared" si="2"/>
        <v>-0.52173913043478259</v>
      </c>
      <c r="M11" s="42">
        <v>5.45E-2</v>
      </c>
      <c r="N11" s="19">
        <v>4.4900000000000002E-2</v>
      </c>
      <c r="O11" s="16">
        <f t="shared" si="3"/>
        <v>-0.17614678899082564</v>
      </c>
      <c r="P11" s="52">
        <v>5.5300000000000002E-2</v>
      </c>
      <c r="Q11" s="19">
        <v>5.5599999999999997E-2</v>
      </c>
      <c r="R11" s="17">
        <f t="shared" si="4"/>
        <v>5.4249547920433043E-3</v>
      </c>
      <c r="S11" s="52">
        <v>1.61E-2</v>
      </c>
      <c r="T11" s="19">
        <v>1.38E-2</v>
      </c>
      <c r="U11" s="17">
        <f t="shared" si="5"/>
        <v>-0.14285714285714285</v>
      </c>
      <c r="V11" s="133">
        <v>0</v>
      </c>
      <c r="W11" s="134">
        <v>-7.4700000000000003E-2</v>
      </c>
      <c r="X11" s="129" t="s">
        <v>1</v>
      </c>
      <c r="Y11" s="52">
        <v>1.4200000000000001E-2</v>
      </c>
      <c r="Z11" s="19">
        <v>1.2999999999999999E-3</v>
      </c>
      <c r="AA11" s="17">
        <f t="shared" si="6"/>
        <v>-0.90845070422535223</v>
      </c>
      <c r="AB11" s="52">
        <v>0</v>
      </c>
      <c r="AC11" s="19">
        <v>4.0000000000000001E-3</v>
      </c>
      <c r="AD11" s="17" t="s">
        <v>1</v>
      </c>
      <c r="AE11" s="42">
        <v>7.1999999999999998E-3</v>
      </c>
      <c r="AF11" s="19">
        <v>5.9999999999999995E-4</v>
      </c>
      <c r="AG11" s="16">
        <f t="shared" si="8"/>
        <v>-0.91666666666666674</v>
      </c>
      <c r="AH11" s="52">
        <v>1.9300000000000001E-2</v>
      </c>
      <c r="AI11" s="19">
        <v>3.3799999999999997E-2</v>
      </c>
      <c r="AJ11" s="17">
        <f t="shared" si="9"/>
        <v>0.75129533678756444</v>
      </c>
      <c r="AK11" s="42">
        <v>0.13339999999999999</v>
      </c>
      <c r="AL11" s="19">
        <v>7.5999999999999998E-2</v>
      </c>
      <c r="AM11" s="16">
        <f t="shared" si="10"/>
        <v>-0.43028485757121437</v>
      </c>
      <c r="AN11" s="52">
        <v>7.8399999999999997E-2</v>
      </c>
      <c r="AO11" s="19">
        <v>3.7400000000000003E-2</v>
      </c>
      <c r="AP11" s="17">
        <f t="shared" si="11"/>
        <v>-0.52295918367346939</v>
      </c>
      <c r="AQ11" s="42">
        <v>0.06</v>
      </c>
      <c r="AR11" s="19">
        <v>5.1900000000000002E-2</v>
      </c>
      <c r="AS11" s="16">
        <f t="shared" si="12"/>
        <v>-0.13499999999999995</v>
      </c>
      <c r="AT11" s="52">
        <v>4.2799999999999998E-2</v>
      </c>
      <c r="AU11" s="19">
        <v>8.6999999999999994E-3</v>
      </c>
      <c r="AV11" s="17">
        <f t="shared" si="13"/>
        <v>-0.79672897196261683</v>
      </c>
      <c r="AW11" s="51">
        <v>6.6500000000000004E-2</v>
      </c>
      <c r="AX11" s="27">
        <v>2.1899999999999999E-2</v>
      </c>
      <c r="AY11" s="17" t="s">
        <v>1</v>
      </c>
      <c r="AZ11" s="47">
        <v>0.24429999999999999</v>
      </c>
      <c r="BA11" s="20">
        <v>0.28670000000000001</v>
      </c>
      <c r="BB11" s="16">
        <f t="shared" si="14"/>
        <v>0.1735571019238642</v>
      </c>
      <c r="BC11" s="51">
        <v>0.2281</v>
      </c>
      <c r="BD11" s="20">
        <v>0.1457</v>
      </c>
      <c r="BE11" s="17">
        <f t="shared" si="15"/>
        <v>-0.36124506795265238</v>
      </c>
      <c r="BF11" s="47">
        <v>7.3499999999999996E-2</v>
      </c>
      <c r="BG11" s="20">
        <v>9.7900000000000001E-2</v>
      </c>
      <c r="BH11" s="16">
        <f t="shared" si="16"/>
        <v>0.33197278911564637</v>
      </c>
      <c r="BI11" s="51">
        <v>2.7000000000000001E-3</v>
      </c>
      <c r="BJ11" s="20">
        <v>-0.34810000000000002</v>
      </c>
      <c r="BK11" s="17">
        <f t="shared" si="21"/>
        <v>-129.92592592592592</v>
      </c>
      <c r="BL11" s="47">
        <v>4.1599999999999998E-2</v>
      </c>
      <c r="BM11" s="20">
        <v>-5.45E-2</v>
      </c>
      <c r="BN11" s="16">
        <f t="shared" si="17"/>
        <v>-2.3100961538461537</v>
      </c>
      <c r="BO11" s="51">
        <v>0</v>
      </c>
      <c r="BP11" s="20">
        <v>6.2399999999999997E-2</v>
      </c>
      <c r="BQ11" s="17" t="s">
        <v>1</v>
      </c>
      <c r="BR11" s="47"/>
      <c r="BS11" s="20">
        <v>-0.69020000000000004</v>
      </c>
      <c r="BT11" s="138" t="s">
        <v>1</v>
      </c>
      <c r="BU11" s="51">
        <v>0.29930000000000001</v>
      </c>
      <c r="BV11" s="20">
        <v>0.35570000000000002</v>
      </c>
      <c r="BW11" s="17">
        <f>(BV11-BU11)/BU11</f>
        <v>0.18843969261610424</v>
      </c>
      <c r="BX11" s="47">
        <v>0</v>
      </c>
      <c r="BY11" s="20">
        <v>0.11799999999999999</v>
      </c>
      <c r="BZ11" s="16" t="s">
        <v>1</v>
      </c>
      <c r="CA11" s="51">
        <v>0</v>
      </c>
      <c r="CB11" s="20">
        <v>-0.33100000000000002</v>
      </c>
      <c r="CC11" s="17" t="s">
        <v>1</v>
      </c>
    </row>
    <row r="12" spans="2:83" ht="15" customHeight="1" thickBot="1" x14ac:dyDescent="0.3">
      <c r="B12" s="21" t="s">
        <v>45</v>
      </c>
      <c r="C12" s="46" t="s">
        <v>26</v>
      </c>
      <c r="D12" s="43">
        <f>0/100</f>
        <v>0</v>
      </c>
      <c r="E12" s="22">
        <v>0.10979999999999999</v>
      </c>
      <c r="F12" s="23" t="s">
        <v>1</v>
      </c>
      <c r="G12" s="53">
        <v>0.379</v>
      </c>
      <c r="H12" s="22">
        <v>0.44130000000000003</v>
      </c>
      <c r="I12" s="25">
        <f t="shared" si="1"/>
        <v>0.16437994722955152</v>
      </c>
      <c r="J12" s="53">
        <v>0.40489999999999998</v>
      </c>
      <c r="K12" s="22">
        <v>0.50419999999999998</v>
      </c>
      <c r="L12" s="25">
        <f t="shared" si="2"/>
        <v>0.24524573968881205</v>
      </c>
      <c r="M12" s="43">
        <v>0.68020000000000003</v>
      </c>
      <c r="N12" s="22">
        <v>0.95660000000000001</v>
      </c>
      <c r="O12" s="23">
        <f t="shared" si="3"/>
        <v>0.40635107321376063</v>
      </c>
      <c r="P12" s="53">
        <v>0.47199999999999998</v>
      </c>
      <c r="Q12" s="22">
        <v>0.43209999999999998</v>
      </c>
      <c r="R12" s="25">
        <f t="shared" si="4"/>
        <v>-8.4533898305084731E-2</v>
      </c>
      <c r="S12" s="53">
        <v>0.1406</v>
      </c>
      <c r="T12" s="22">
        <v>0.16200000000000001</v>
      </c>
      <c r="U12" s="25">
        <f t="shared" si="5"/>
        <v>0.15220483641536275</v>
      </c>
      <c r="V12" s="135">
        <v>0.54159999999999997</v>
      </c>
      <c r="W12" s="136">
        <v>0.45700000000000002</v>
      </c>
      <c r="X12" s="130">
        <v>-0.15620000000000001</v>
      </c>
      <c r="Y12" s="53">
        <v>0.33639999999999998</v>
      </c>
      <c r="Z12" s="22">
        <v>0.43390000000000001</v>
      </c>
      <c r="AA12" s="25">
        <f t="shared" si="6"/>
        <v>0.2898335315101071</v>
      </c>
      <c r="AB12" s="53">
        <v>0</v>
      </c>
      <c r="AC12" s="22">
        <v>0.17169999999999999</v>
      </c>
      <c r="AD12" s="25" t="s">
        <v>1</v>
      </c>
      <c r="AE12" s="43">
        <v>6.1400000000000003E-2</v>
      </c>
      <c r="AF12" s="22">
        <v>7.7799999999999994E-2</v>
      </c>
      <c r="AG12" s="23">
        <f t="shared" si="8"/>
        <v>0.26710097719869691</v>
      </c>
      <c r="AH12" s="53">
        <v>0.48099999999999998</v>
      </c>
      <c r="AI12" s="22">
        <v>0.5978</v>
      </c>
      <c r="AJ12" s="25">
        <f t="shared" si="9"/>
        <v>0.24282744282744287</v>
      </c>
      <c r="AK12" s="43">
        <v>0.35160000000000002</v>
      </c>
      <c r="AL12" s="22">
        <v>0.37309999999999999</v>
      </c>
      <c r="AM12" s="23">
        <f t="shared" si="10"/>
        <v>6.1149032992036299E-2</v>
      </c>
      <c r="AN12" s="53">
        <v>0.34520000000000001</v>
      </c>
      <c r="AO12" s="22">
        <v>0.28610000000000002</v>
      </c>
      <c r="AP12" s="25">
        <f t="shared" si="11"/>
        <v>-0.17120509849362683</v>
      </c>
      <c r="AQ12" s="43">
        <v>0.4289</v>
      </c>
      <c r="AR12" s="22">
        <v>0.4617</v>
      </c>
      <c r="AS12" s="23">
        <f t="shared" si="12"/>
        <v>7.6474702727908586E-2</v>
      </c>
      <c r="AT12" s="53">
        <v>0.45750000000000002</v>
      </c>
      <c r="AU12" s="22">
        <v>0.49049999999999999</v>
      </c>
      <c r="AV12" s="25">
        <f t="shared" si="13"/>
        <v>7.2131147540983542E-2</v>
      </c>
      <c r="AW12" s="55">
        <v>0.34260000000000002</v>
      </c>
      <c r="AX12" s="28">
        <v>0.43990000000000001</v>
      </c>
      <c r="AY12" s="25">
        <f>(AX12-AW12)/AW12</f>
        <v>0.28400467016929359</v>
      </c>
      <c r="AZ12" s="54">
        <v>0.39939999999999998</v>
      </c>
      <c r="BA12" s="24">
        <v>0.34449999999999997</v>
      </c>
      <c r="BB12" s="23">
        <f t="shared" si="14"/>
        <v>-0.13745618427641465</v>
      </c>
      <c r="BC12" s="55">
        <v>0.2094</v>
      </c>
      <c r="BD12" s="24">
        <v>0.31950000000000001</v>
      </c>
      <c r="BE12" s="25">
        <f>(BD12-BC12)/BC12</f>
        <v>0.5257879656160459</v>
      </c>
      <c r="BF12" s="54">
        <v>9.9900000000000003E-2</v>
      </c>
      <c r="BG12" s="24">
        <v>7.2499999999999995E-2</v>
      </c>
      <c r="BH12" s="23">
        <f t="shared" si="16"/>
        <v>-0.27427427427427437</v>
      </c>
      <c r="BI12" s="55">
        <v>0.38119999999999998</v>
      </c>
      <c r="BJ12" s="24">
        <v>0.34300000000000003</v>
      </c>
      <c r="BK12" s="25">
        <f t="shared" si="21"/>
        <v>-0.10020986358866725</v>
      </c>
      <c r="BL12" s="54">
        <v>0.30209999999999998</v>
      </c>
      <c r="BM12" s="24">
        <v>0.36149999999999999</v>
      </c>
      <c r="BN12" s="23">
        <f t="shared" si="17"/>
        <v>0.1966236345580934</v>
      </c>
      <c r="BO12" s="55">
        <v>0.32229999999999998</v>
      </c>
      <c r="BP12" s="24">
        <v>0.3669</v>
      </c>
      <c r="BQ12" s="25">
        <f t="shared" si="18"/>
        <v>0.138380390940118</v>
      </c>
      <c r="BR12" s="54"/>
      <c r="BS12" s="24">
        <v>8.4900000000000003E-2</v>
      </c>
      <c r="BT12" s="139" t="s">
        <v>1</v>
      </c>
      <c r="BU12" s="55">
        <v>0.26340000000000002</v>
      </c>
      <c r="BV12" s="24">
        <v>0.31369999999999998</v>
      </c>
      <c r="BW12" s="25">
        <f t="shared" si="19"/>
        <v>0.1909643128321942</v>
      </c>
      <c r="BX12" s="54">
        <v>0</v>
      </c>
      <c r="BY12" s="24">
        <v>5.8999999999999997E-2</v>
      </c>
      <c r="BZ12" s="23" t="s">
        <v>1</v>
      </c>
      <c r="CA12" s="55">
        <v>0.43109999999999998</v>
      </c>
      <c r="CB12" s="24">
        <v>0.36170000000000002</v>
      </c>
      <c r="CC12" s="25">
        <f>(CB12-CA12)/CA12</f>
        <v>-0.16098353050336342</v>
      </c>
    </row>
    <row r="14" spans="2:83" x14ac:dyDescent="0.25">
      <c r="C14" s="118"/>
      <c r="D14" s="119"/>
      <c r="E14" s="120"/>
      <c r="F14" s="119"/>
      <c r="G14" s="119"/>
      <c r="H14" s="120"/>
      <c r="I14" s="119"/>
      <c r="J14" s="119"/>
      <c r="K14" s="120"/>
      <c r="L14" s="119"/>
      <c r="M14" s="119"/>
      <c r="N14" s="120"/>
      <c r="O14" s="119"/>
      <c r="P14" s="119"/>
      <c r="Q14" s="120"/>
      <c r="R14" s="119"/>
      <c r="S14" s="119"/>
      <c r="T14" s="120"/>
      <c r="U14" s="119"/>
      <c r="V14" s="119"/>
      <c r="W14" s="119"/>
      <c r="X14" s="119"/>
      <c r="Y14" s="119"/>
      <c r="Z14" s="120"/>
      <c r="AA14" s="119"/>
      <c r="AB14" s="119"/>
      <c r="AC14" s="120"/>
      <c r="AD14" s="119"/>
      <c r="AE14" s="119"/>
      <c r="AF14" s="120"/>
      <c r="AG14" s="119"/>
      <c r="AH14" s="119"/>
      <c r="AI14" s="120"/>
      <c r="AJ14" s="119"/>
      <c r="AK14" s="119"/>
      <c r="AL14" s="120"/>
      <c r="AM14" s="119"/>
      <c r="AN14" s="119"/>
      <c r="AO14" s="120"/>
      <c r="AP14" s="119"/>
      <c r="AQ14" s="119"/>
      <c r="AR14" s="120"/>
      <c r="AS14" s="119"/>
      <c r="AT14" s="119"/>
      <c r="AU14" s="120"/>
      <c r="AV14" s="119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E14" s="29"/>
    </row>
    <row r="15" spans="2:83" x14ac:dyDescent="0.25">
      <c r="C15" s="118"/>
      <c r="D15" s="119"/>
      <c r="E15" s="120"/>
      <c r="F15" s="119"/>
      <c r="G15" s="119"/>
      <c r="H15" s="120"/>
      <c r="I15" s="119"/>
      <c r="J15" s="119"/>
      <c r="K15" s="120"/>
      <c r="L15" s="119"/>
      <c r="M15" s="119"/>
      <c r="N15" s="120"/>
      <c r="O15" s="119"/>
      <c r="P15" s="119"/>
      <c r="Q15" s="120"/>
      <c r="R15" s="119"/>
      <c r="S15" s="119"/>
      <c r="T15" s="120"/>
      <c r="U15" s="119"/>
      <c r="V15" s="119"/>
      <c r="W15" s="119"/>
      <c r="X15" s="119"/>
      <c r="Y15" s="119"/>
      <c r="Z15" s="120"/>
      <c r="AA15" s="119"/>
      <c r="AB15" s="119"/>
      <c r="AC15" s="120"/>
      <c r="AD15" s="119"/>
      <c r="AE15" s="119"/>
      <c r="AF15" s="120"/>
      <c r="AG15" s="119"/>
      <c r="AH15" s="119"/>
      <c r="AI15" s="120"/>
      <c r="AJ15" s="119"/>
      <c r="AK15" s="119"/>
      <c r="AL15" s="120"/>
      <c r="AM15" s="119"/>
      <c r="AN15" s="119"/>
      <c r="AO15" s="120"/>
      <c r="AP15" s="119"/>
      <c r="AQ15" s="119"/>
      <c r="AR15" s="120"/>
      <c r="AS15" s="119"/>
      <c r="AT15" s="119"/>
      <c r="AU15" s="120"/>
      <c r="AV15" s="119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</row>
    <row r="16" spans="2:83" x14ac:dyDescent="0.25">
      <c r="C16" s="118"/>
      <c r="D16" s="119"/>
      <c r="E16" s="120"/>
      <c r="F16" s="119"/>
      <c r="G16" s="119"/>
      <c r="H16" s="120"/>
      <c r="I16" s="119"/>
      <c r="J16" s="119"/>
      <c r="K16" s="120"/>
      <c r="L16" s="119"/>
      <c r="M16" s="119"/>
      <c r="N16" s="120"/>
      <c r="O16" s="119"/>
      <c r="P16" s="119"/>
      <c r="Q16" s="120"/>
      <c r="R16" s="119"/>
      <c r="S16" s="119"/>
      <c r="T16" s="120"/>
      <c r="U16" s="119"/>
      <c r="V16" s="119"/>
      <c r="W16" s="119"/>
      <c r="X16" s="119"/>
      <c r="Y16" s="119"/>
      <c r="Z16" s="120"/>
      <c r="AA16" s="119"/>
      <c r="AB16" s="119"/>
      <c r="AC16" s="120"/>
      <c r="AD16" s="119"/>
      <c r="AE16" s="119"/>
      <c r="AF16" s="120"/>
      <c r="AG16" s="119"/>
      <c r="AH16" s="119"/>
      <c r="AI16" s="120"/>
      <c r="AJ16" s="119"/>
      <c r="AK16" s="119"/>
      <c r="AL16" s="120"/>
      <c r="AM16" s="119"/>
      <c r="AN16" s="119"/>
      <c r="AO16" s="120"/>
      <c r="AP16" s="119"/>
      <c r="AQ16" s="119"/>
      <c r="AR16" s="120"/>
      <c r="AS16" s="119"/>
      <c r="AT16" s="119"/>
      <c r="AU16" s="120"/>
      <c r="AV16" s="119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</row>
    <row r="17" spans="3:81" x14ac:dyDescent="0.25">
      <c r="C17" s="118"/>
      <c r="D17" s="119"/>
      <c r="E17" s="120"/>
      <c r="F17" s="122"/>
      <c r="G17" s="119"/>
      <c r="H17" s="120"/>
      <c r="I17" s="122"/>
      <c r="J17" s="119"/>
      <c r="K17" s="120"/>
      <c r="L17" s="122"/>
      <c r="M17" s="119"/>
      <c r="N17" s="120"/>
      <c r="O17" s="122"/>
      <c r="P17" s="119"/>
      <c r="Q17" s="120"/>
      <c r="R17" s="122"/>
      <c r="S17" s="119"/>
      <c r="T17" s="120"/>
      <c r="U17" s="122"/>
      <c r="V17" s="122"/>
      <c r="W17" s="122"/>
      <c r="X17" s="122"/>
      <c r="Y17" s="119"/>
      <c r="Z17" s="120"/>
      <c r="AA17" s="122"/>
      <c r="AB17" s="119"/>
      <c r="AC17" s="120"/>
      <c r="AD17" s="122"/>
      <c r="AE17" s="119"/>
      <c r="AF17" s="120"/>
      <c r="AG17" s="122"/>
      <c r="AH17" s="119"/>
      <c r="AI17" s="120"/>
      <c r="AJ17" s="122"/>
      <c r="AK17" s="119"/>
      <c r="AL17" s="120"/>
      <c r="AM17" s="122"/>
      <c r="AN17" s="119"/>
      <c r="AO17" s="120"/>
      <c r="AP17" s="122"/>
      <c r="AQ17" s="119"/>
      <c r="AR17" s="120"/>
      <c r="AS17" s="122"/>
      <c r="AT17" s="119"/>
      <c r="AU17" s="120"/>
      <c r="AV17" s="122"/>
      <c r="AW17" s="121"/>
      <c r="AX17" s="121"/>
      <c r="AY17" s="123"/>
      <c r="AZ17" s="121"/>
      <c r="BA17" s="121"/>
      <c r="BB17" s="123"/>
      <c r="BC17" s="121"/>
      <c r="BD17" s="121"/>
      <c r="BE17" s="123"/>
      <c r="BF17" s="121"/>
      <c r="BG17" s="121"/>
      <c r="BH17" s="123"/>
      <c r="BI17" s="121"/>
      <c r="BJ17" s="121"/>
      <c r="BK17" s="123"/>
      <c r="BL17" s="121"/>
      <c r="BM17" s="121"/>
      <c r="BN17" s="123"/>
      <c r="BO17" s="121"/>
      <c r="BP17" s="121"/>
      <c r="BQ17" s="123"/>
      <c r="BR17" s="121"/>
      <c r="BS17" s="121"/>
      <c r="BT17" s="123"/>
      <c r="BU17" s="121"/>
      <c r="BV17" s="121"/>
      <c r="BW17" s="123"/>
      <c r="BX17" s="121"/>
      <c r="BY17" s="121"/>
      <c r="BZ17" s="123"/>
      <c r="CA17" s="121"/>
      <c r="CB17" s="121"/>
      <c r="CC17" s="123"/>
    </row>
    <row r="18" spans="3:81" x14ac:dyDescent="0.25">
      <c r="C18" s="118"/>
      <c r="D18" s="119"/>
      <c r="E18" s="120"/>
      <c r="F18" s="122"/>
      <c r="G18" s="119"/>
      <c r="H18" s="120"/>
      <c r="I18" s="122"/>
      <c r="J18" s="119"/>
      <c r="K18" s="120"/>
      <c r="L18" s="122"/>
      <c r="M18" s="119"/>
      <c r="N18" s="120"/>
      <c r="O18" s="122"/>
      <c r="P18" s="119"/>
      <c r="Q18" s="120"/>
      <c r="R18" s="122"/>
      <c r="S18" s="119"/>
      <c r="T18" s="120"/>
      <c r="U18" s="122"/>
      <c r="V18" s="122"/>
      <c r="W18" s="122"/>
      <c r="X18" s="122"/>
      <c r="Y18" s="119"/>
      <c r="Z18" s="120"/>
      <c r="AA18" s="122"/>
      <c r="AB18" s="119"/>
      <c r="AC18" s="120"/>
      <c r="AD18" s="122"/>
      <c r="AE18" s="119"/>
      <c r="AF18" s="120"/>
      <c r="AG18" s="122"/>
      <c r="AH18" s="119"/>
      <c r="AI18" s="120"/>
      <c r="AJ18" s="122"/>
      <c r="AK18" s="119"/>
      <c r="AL18" s="120"/>
      <c r="AM18" s="122"/>
      <c r="AN18" s="119"/>
      <c r="AO18" s="120"/>
      <c r="AP18" s="122"/>
      <c r="AQ18" s="119"/>
      <c r="AR18" s="120"/>
      <c r="AS18" s="122"/>
      <c r="AT18" s="119"/>
      <c r="AU18" s="120"/>
      <c r="AV18" s="122"/>
      <c r="AW18" s="124"/>
      <c r="AX18" s="121"/>
      <c r="AY18" s="123"/>
      <c r="AZ18" s="124"/>
      <c r="BA18" s="121"/>
      <c r="BB18" s="123"/>
      <c r="BC18" s="124"/>
      <c r="BD18" s="121"/>
      <c r="BE18" s="123"/>
      <c r="BF18" s="124"/>
      <c r="BG18" s="121"/>
      <c r="BH18" s="123"/>
      <c r="BI18" s="124"/>
      <c r="BJ18" s="121"/>
      <c r="BK18" s="123"/>
      <c r="BL18" s="124"/>
      <c r="BM18" s="121"/>
      <c r="BN18" s="123"/>
      <c r="BO18" s="124"/>
      <c r="BP18" s="121"/>
      <c r="BQ18" s="123"/>
      <c r="BR18" s="124"/>
      <c r="BS18" s="121"/>
      <c r="BT18" s="123"/>
      <c r="BU18" s="124"/>
      <c r="BV18" s="121"/>
      <c r="BW18" s="123"/>
      <c r="BX18" s="124"/>
      <c r="BY18" s="121"/>
      <c r="BZ18" s="123"/>
      <c r="CA18" s="124"/>
      <c r="CB18" s="121"/>
      <c r="CC18" s="123"/>
    </row>
    <row r="19" spans="3:81" x14ac:dyDescent="0.25">
      <c r="C19" s="118"/>
      <c r="D19" s="119"/>
      <c r="E19" s="120"/>
      <c r="F19" s="122"/>
      <c r="G19" s="119"/>
      <c r="H19" s="120"/>
      <c r="I19" s="122"/>
      <c r="J19" s="119"/>
      <c r="K19" s="120"/>
      <c r="L19" s="122"/>
      <c r="M19" s="119"/>
      <c r="N19" s="120"/>
      <c r="O19" s="122"/>
      <c r="P19" s="119"/>
      <c r="Q19" s="120"/>
      <c r="R19" s="122"/>
      <c r="S19" s="119"/>
      <c r="T19" s="120"/>
      <c r="U19" s="122"/>
      <c r="V19" s="122"/>
      <c r="W19" s="122"/>
      <c r="X19" s="122"/>
      <c r="Y19" s="119"/>
      <c r="Z19" s="120"/>
      <c r="AA19" s="122"/>
      <c r="AB19" s="119"/>
      <c r="AC19" s="120"/>
      <c r="AD19" s="122"/>
      <c r="AE19" s="119"/>
      <c r="AF19" s="120"/>
      <c r="AG19" s="122"/>
      <c r="AH19" s="119"/>
      <c r="AI19" s="120"/>
      <c r="AJ19" s="122"/>
      <c r="AK19" s="119"/>
      <c r="AL19" s="120"/>
      <c r="AM19" s="122"/>
      <c r="AN19" s="119"/>
      <c r="AO19" s="120"/>
      <c r="AP19" s="122"/>
      <c r="AQ19" s="119"/>
      <c r="AR19" s="120"/>
      <c r="AS19" s="122"/>
      <c r="AT19" s="119"/>
      <c r="AU19" s="120"/>
      <c r="AV19" s="122"/>
      <c r="AW19" s="124"/>
      <c r="AX19" s="121"/>
      <c r="AY19" s="123"/>
      <c r="AZ19" s="124"/>
      <c r="BA19" s="121"/>
      <c r="BB19" s="123"/>
      <c r="BC19" s="124"/>
      <c r="BD19" s="121"/>
      <c r="BE19" s="123"/>
      <c r="BF19" s="124"/>
      <c r="BG19" s="121"/>
      <c r="BH19" s="123"/>
      <c r="BI19" s="124"/>
      <c r="BJ19" s="121"/>
      <c r="BK19" s="123"/>
      <c r="BL19" s="124"/>
      <c r="BM19" s="121"/>
      <c r="BN19" s="123"/>
      <c r="BO19" s="124"/>
      <c r="BP19" s="121"/>
      <c r="BQ19" s="123"/>
      <c r="BR19" s="124"/>
      <c r="BS19" s="121"/>
      <c r="BT19" s="123"/>
      <c r="BU19" s="124"/>
      <c r="BV19" s="121"/>
      <c r="BW19" s="123"/>
      <c r="BX19" s="124"/>
      <c r="BY19" s="121"/>
      <c r="BZ19" s="123"/>
      <c r="CA19" s="124"/>
      <c r="CB19" s="121"/>
      <c r="CC19" s="123"/>
    </row>
    <row r="23" spans="3:81" x14ac:dyDescent="0.25">
      <c r="AK23" s="26"/>
    </row>
  </sheetData>
  <mergeCells count="31">
    <mergeCell ref="BX5:BZ5"/>
    <mergeCell ref="BF5:BH5"/>
    <mergeCell ref="BU5:BW5"/>
    <mergeCell ref="BL5:BN5"/>
    <mergeCell ref="BI5:BK5"/>
    <mergeCell ref="BO5:BQ5"/>
    <mergeCell ref="B2:CC2"/>
    <mergeCell ref="Y5:AA5"/>
    <mergeCell ref="AB5:AD5"/>
    <mergeCell ref="J5:L5"/>
    <mergeCell ref="B4:B6"/>
    <mergeCell ref="C4:C6"/>
    <mergeCell ref="D4:AV4"/>
    <mergeCell ref="AW4:CC4"/>
    <mergeCell ref="CA5:CC5"/>
    <mergeCell ref="AN5:AP5"/>
    <mergeCell ref="AQ5:AS5"/>
    <mergeCell ref="AT5:AV5"/>
    <mergeCell ref="M5:O5"/>
    <mergeCell ref="BC5:BE5"/>
    <mergeCell ref="BR5:BT5"/>
    <mergeCell ref="D5:F5"/>
    <mergeCell ref="AW5:AY5"/>
    <mergeCell ref="G5:I5"/>
    <mergeCell ref="P5:R5"/>
    <mergeCell ref="AZ5:BB5"/>
    <mergeCell ref="AK5:AM5"/>
    <mergeCell ref="AE5:AG5"/>
    <mergeCell ref="S5:U5"/>
    <mergeCell ref="AH5:AJ5"/>
    <mergeCell ref="V5:X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fitToWidth="6" orientation="landscape" r:id="rId1"/>
  <headerFooter>
    <oddHeader>&amp;LAgencija za osiguranje u BiH&amp;CStatistika tržišta osiguranja&amp;RGodišnje izvješće</oddHeader>
    <oddFooter>&amp;CU izvješće su uključeni podaci zaključno s 31.12.2008. godine.&amp;R&amp;P</oddFooter>
  </headerFooter>
  <colBreaks count="1" manualBreakCount="1">
    <brk id="6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Kapital</vt:lpstr>
      <vt:lpstr>Ukupni prihod</vt:lpstr>
      <vt:lpstr>Dobit</vt:lpstr>
      <vt:lpstr>Pokazatelji poslovanja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2018-02-22T11:50:15Z</cp:lastPrinted>
  <dcterms:created xsi:type="dcterms:W3CDTF">2011-07-19T14:05:47Z</dcterms:created>
  <dcterms:modified xsi:type="dcterms:W3CDTF">2018-02-22T11:51:23Z</dcterms:modified>
</cp:coreProperties>
</file>