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5180" windowHeight="8835"/>
  </bookViews>
  <sheets>
    <sheet name="Udio" sheetId="4" r:id="rId1"/>
    <sheet name="HHI - Životno" sheetId="5" r:id="rId2"/>
    <sheet name="HHI - Neživotno" sheetId="6" r:id="rId3"/>
    <sheet name="HHI - Ukupno" sheetId="7" r:id="rId4"/>
  </sheets>
  <calcPr calcId="145621"/>
</workbook>
</file>

<file path=xl/calcChain.xml><?xml version="1.0" encoding="utf-8"?>
<calcChain xmlns="http://schemas.openxmlformats.org/spreadsheetml/2006/main">
  <c r="L36" i="6" l="1"/>
  <c r="L19" i="5"/>
  <c r="I36" i="7"/>
  <c r="J11" i="7" s="1"/>
  <c r="K11" i="7" s="1"/>
  <c r="F36" i="7"/>
  <c r="G34" i="7" s="1"/>
  <c r="H34" i="7" s="1"/>
  <c r="C36" i="7"/>
  <c r="D34" i="7" s="1"/>
  <c r="E34" i="7" s="1"/>
  <c r="I36" i="6"/>
  <c r="F36" i="6"/>
  <c r="G34" i="6" s="1"/>
  <c r="H34" i="6" s="1"/>
  <c r="C36" i="6"/>
  <c r="D34" i="6" s="1"/>
  <c r="E34" i="6" s="1"/>
  <c r="C19" i="5"/>
  <c r="I19" i="5"/>
  <c r="F19" i="5"/>
  <c r="D16" i="7"/>
  <c r="E16" i="7" s="1"/>
  <c r="D19" i="7"/>
  <c r="E19" i="7" s="1"/>
  <c r="D21" i="7"/>
  <c r="E21" i="7" s="1"/>
  <c r="D23" i="7"/>
  <c r="E23" i="7" s="1"/>
  <c r="D25" i="7"/>
  <c r="E25" i="7" s="1"/>
  <c r="D26" i="7"/>
  <c r="E26" i="7" s="1"/>
  <c r="D35" i="7"/>
  <c r="E35" i="7" s="1"/>
  <c r="D30" i="7" l="1"/>
  <c r="E30" i="7" s="1"/>
  <c r="D27" i="7"/>
  <c r="E27" i="7" s="1"/>
  <c r="D20" i="7"/>
  <c r="E20" i="7" s="1"/>
  <c r="D24" i="7"/>
  <c r="E24" i="7" s="1"/>
  <c r="D18" i="7"/>
  <c r="E18" i="7" s="1"/>
  <c r="D17" i="7"/>
  <c r="E17" i="7" s="1"/>
  <c r="D14" i="7"/>
  <c r="E14" i="7" s="1"/>
  <c r="J30" i="7"/>
  <c r="K30" i="7" s="1"/>
  <c r="J29" i="7"/>
  <c r="K29" i="7" s="1"/>
  <c r="J12" i="7"/>
  <c r="K12" i="7" s="1"/>
  <c r="J9" i="7"/>
  <c r="K9" i="7" s="1"/>
  <c r="D15" i="7"/>
  <c r="E15" i="7" s="1"/>
  <c r="D9" i="7"/>
  <c r="E9" i="7" s="1"/>
  <c r="J27" i="7"/>
  <c r="K27" i="7" s="1"/>
  <c r="J26" i="7"/>
  <c r="K26" i="7" s="1"/>
  <c r="J20" i="7"/>
  <c r="K20" i="7" s="1"/>
  <c r="J25" i="7"/>
  <c r="K25" i="7" s="1"/>
  <c r="J24" i="7"/>
  <c r="K24" i="7" s="1"/>
  <c r="J23" i="7"/>
  <c r="K23" i="7" s="1"/>
  <c r="J22" i="7"/>
  <c r="K22" i="7" s="1"/>
  <c r="J21" i="7"/>
  <c r="K21" i="7" s="1"/>
  <c r="J18" i="7"/>
  <c r="K18" i="7" s="1"/>
  <c r="J19" i="7"/>
  <c r="K19" i="7" s="1"/>
  <c r="J17" i="7"/>
  <c r="K17" i="7" s="1"/>
  <c r="J16" i="7"/>
  <c r="K16" i="7" s="1"/>
  <c r="J15" i="7"/>
  <c r="K15" i="7" s="1"/>
  <c r="J14" i="7"/>
  <c r="K14" i="7" s="1"/>
  <c r="J13" i="7"/>
  <c r="K13" i="7" s="1"/>
  <c r="D12" i="7"/>
  <c r="E12" i="7" s="1"/>
  <c r="D8" i="7"/>
  <c r="E8" i="7" s="1"/>
  <c r="G35" i="7"/>
  <c r="H35" i="7" s="1"/>
  <c r="M6" i="6"/>
  <c r="M31" i="6"/>
  <c r="N31" i="6" s="1"/>
  <c r="D28" i="6"/>
  <c r="E28" i="6" s="1"/>
  <c r="G17" i="5"/>
  <c r="H17" i="5" s="1"/>
  <c r="D15" i="5"/>
  <c r="E15" i="5" s="1"/>
  <c r="D17" i="5"/>
  <c r="E17" i="5" s="1"/>
  <c r="M6" i="5"/>
  <c r="N6" i="5" s="1"/>
  <c r="M17" i="5"/>
  <c r="N17" i="5" s="1"/>
  <c r="J6" i="5"/>
  <c r="J17" i="5"/>
  <c r="K17" i="5" s="1"/>
  <c r="J6" i="6"/>
  <c r="J31" i="6"/>
  <c r="K31" i="6" s="1"/>
  <c r="J23" i="6"/>
  <c r="K23" i="6" s="1"/>
  <c r="J25" i="6"/>
  <c r="K25" i="6" s="1"/>
  <c r="J20" i="6"/>
  <c r="K20" i="6" s="1"/>
  <c r="J15" i="6"/>
  <c r="K15" i="6" s="1"/>
  <c r="J28" i="6"/>
  <c r="K28" i="6" s="1"/>
  <c r="J22" i="6"/>
  <c r="K22" i="6" s="1"/>
  <c r="J16" i="6"/>
  <c r="K16" i="6" s="1"/>
  <c r="J13" i="6"/>
  <c r="K13" i="6" s="1"/>
  <c r="J12" i="6"/>
  <c r="K12" i="6" s="1"/>
  <c r="G32" i="6"/>
  <c r="H32" i="6" s="1"/>
  <c r="G33" i="6"/>
  <c r="H33" i="6" s="1"/>
  <c r="G6" i="6"/>
  <c r="G31" i="6"/>
  <c r="H31" i="6" s="1"/>
  <c r="G19" i="6"/>
  <c r="H19" i="6" s="1"/>
  <c r="G30" i="6"/>
  <c r="H30" i="6" s="1"/>
  <c r="G18" i="6"/>
  <c r="H18" i="6" s="1"/>
  <c r="G13" i="6"/>
  <c r="H13" i="6" s="1"/>
  <c r="G29" i="6"/>
  <c r="H29" i="6" s="1"/>
  <c r="G24" i="6"/>
  <c r="H24" i="6" s="1"/>
  <c r="G21" i="6"/>
  <c r="H21" i="6" s="1"/>
  <c r="G15" i="6"/>
  <c r="H15" i="6" s="1"/>
  <c r="G11" i="6"/>
  <c r="H11" i="6" s="1"/>
  <c r="G35" i="6"/>
  <c r="H35" i="6" s="1"/>
  <c r="G28" i="6"/>
  <c r="H28" i="6" s="1"/>
  <c r="G25" i="6"/>
  <c r="H25" i="6" s="1"/>
  <c r="G23" i="6"/>
  <c r="H23" i="6" s="1"/>
  <c r="G22" i="6"/>
  <c r="H22" i="6" s="1"/>
  <c r="G20" i="6"/>
  <c r="H20" i="6" s="1"/>
  <c r="G16" i="6"/>
  <c r="H16" i="6" s="1"/>
  <c r="G14" i="6"/>
  <c r="H14" i="6" s="1"/>
  <c r="G12" i="6"/>
  <c r="H12" i="6" s="1"/>
  <c r="G10" i="6"/>
  <c r="H10" i="6" s="1"/>
  <c r="D24" i="6"/>
  <c r="E24" i="6" s="1"/>
  <c r="D32" i="6"/>
  <c r="E32" i="6" s="1"/>
  <c r="D33" i="6"/>
  <c r="E33" i="6" s="1"/>
  <c r="D6" i="6"/>
  <c r="E6" i="6" s="1"/>
  <c r="D31" i="6"/>
  <c r="E31" i="6" s="1"/>
  <c r="D17" i="6"/>
  <c r="E17" i="6" s="1"/>
  <c r="D30" i="6"/>
  <c r="E30" i="6" s="1"/>
  <c r="D25" i="6"/>
  <c r="E25" i="6" s="1"/>
  <c r="D21" i="6"/>
  <c r="E21" i="6" s="1"/>
  <c r="D12" i="6"/>
  <c r="E12" i="6" s="1"/>
  <c r="G6" i="5"/>
  <c r="G14" i="5"/>
  <c r="H14" i="5" s="1"/>
  <c r="J14" i="5"/>
  <c r="K14" i="5" s="1"/>
  <c r="J6" i="7"/>
  <c r="J31" i="7"/>
  <c r="K31" i="7" s="1"/>
  <c r="G32" i="7"/>
  <c r="H32" i="7" s="1"/>
  <c r="G33" i="7"/>
  <c r="H33" i="7" s="1"/>
  <c r="G6" i="7"/>
  <c r="G31" i="7"/>
  <c r="H31" i="7" s="1"/>
  <c r="G27" i="7"/>
  <c r="H27" i="7" s="1"/>
  <c r="G13" i="7"/>
  <c r="H13" i="7" s="1"/>
  <c r="G8" i="7"/>
  <c r="H8" i="7" s="1"/>
  <c r="G30" i="7"/>
  <c r="H30" i="7" s="1"/>
  <c r="G25" i="7"/>
  <c r="H25" i="7" s="1"/>
  <c r="G21" i="7"/>
  <c r="H21" i="7" s="1"/>
  <c r="G26" i="7"/>
  <c r="H26" i="7" s="1"/>
  <c r="G23" i="7"/>
  <c r="H23" i="7" s="1"/>
  <c r="G19" i="7"/>
  <c r="H19" i="7" s="1"/>
  <c r="G20" i="7"/>
  <c r="H20" i="7" s="1"/>
  <c r="G24" i="7"/>
  <c r="H24" i="7" s="1"/>
  <c r="G18" i="7"/>
  <c r="H18" i="7" s="1"/>
  <c r="G17" i="7"/>
  <c r="H17" i="7" s="1"/>
  <c r="G16" i="7"/>
  <c r="H16" i="7" s="1"/>
  <c r="G15" i="7"/>
  <c r="H15" i="7" s="1"/>
  <c r="G14" i="7"/>
  <c r="H14" i="7" s="1"/>
  <c r="G12" i="7"/>
  <c r="H12" i="7" s="1"/>
  <c r="G11" i="7"/>
  <c r="H11" i="7" s="1"/>
  <c r="D32" i="7"/>
  <c r="E32" i="7" s="1"/>
  <c r="D33" i="7"/>
  <c r="E33" i="7" s="1"/>
  <c r="D6" i="7"/>
  <c r="E6" i="7" s="1"/>
  <c r="D31" i="7"/>
  <c r="E31" i="7" s="1"/>
  <c r="D13" i="7"/>
  <c r="E13" i="7" s="1"/>
  <c r="D35" i="6"/>
  <c r="E35" i="6" s="1"/>
  <c r="D29" i="6"/>
  <c r="E29" i="6" s="1"/>
  <c r="D18" i="6"/>
  <c r="E18" i="6" s="1"/>
  <c r="D19" i="6"/>
  <c r="E19" i="6" s="1"/>
  <c r="D14" i="6"/>
  <c r="E14" i="6" s="1"/>
  <c r="D10" i="6"/>
  <c r="E10" i="6" s="1"/>
  <c r="D11" i="7"/>
  <c r="E11" i="7" s="1"/>
  <c r="G17" i="6"/>
  <c r="H17" i="6" s="1"/>
  <c r="G9" i="6"/>
  <c r="H9" i="6" s="1"/>
  <c r="J10" i="6"/>
  <c r="K10" i="6" s="1"/>
  <c r="J30" i="6"/>
  <c r="K30" i="6" s="1"/>
  <c r="J29" i="6"/>
  <c r="K29" i="6" s="1"/>
  <c r="J27" i="6"/>
  <c r="K27" i="6" s="1"/>
  <c r="J24" i="6"/>
  <c r="K24" i="6" s="1"/>
  <c r="J18" i="6"/>
  <c r="K18" i="6" s="1"/>
  <c r="J21" i="6"/>
  <c r="K21" i="6" s="1"/>
  <c r="J19" i="6"/>
  <c r="K19" i="6" s="1"/>
  <c r="J17" i="6"/>
  <c r="K17" i="6" s="1"/>
  <c r="J14" i="6"/>
  <c r="K14" i="6" s="1"/>
  <c r="J9" i="6"/>
  <c r="K9" i="6" s="1"/>
  <c r="J11" i="6"/>
  <c r="K11" i="6" s="1"/>
  <c r="D9" i="6"/>
  <c r="E9" i="6" s="1"/>
  <c r="J7" i="6"/>
  <c r="K7" i="6" s="1"/>
  <c r="M10" i="6"/>
  <c r="N10" i="6" s="1"/>
  <c r="D6" i="5"/>
  <c r="E6" i="5" s="1"/>
  <c r="L36" i="7"/>
  <c r="J10" i="7"/>
  <c r="K10" i="7" s="1"/>
  <c r="J7" i="7"/>
  <c r="K7" i="7" s="1"/>
  <c r="G9" i="7"/>
  <c r="H9" i="7" s="1"/>
  <c r="M27" i="6"/>
  <c r="N27" i="6" s="1"/>
  <c r="M28" i="6"/>
  <c r="N28" i="6" s="1"/>
  <c r="M19" i="6"/>
  <c r="N19" i="6" s="1"/>
  <c r="M30" i="6"/>
  <c r="N30" i="6" s="1"/>
  <c r="M29" i="6"/>
  <c r="N29" i="6" s="1"/>
  <c r="M18" i="6"/>
  <c r="N18" i="6" s="1"/>
  <c r="M14" i="6"/>
  <c r="N14" i="6" s="1"/>
  <c r="M24" i="6"/>
  <c r="N24" i="6" s="1"/>
  <c r="M21" i="6"/>
  <c r="N21" i="6" s="1"/>
  <c r="M17" i="6"/>
  <c r="N17" i="6" s="1"/>
  <c r="M12" i="6"/>
  <c r="N12" i="6" s="1"/>
  <c r="M8" i="6"/>
  <c r="N8" i="6" s="1"/>
  <c r="M25" i="6"/>
  <c r="N25" i="6" s="1"/>
  <c r="M26" i="6"/>
  <c r="N26" i="6" s="1"/>
  <c r="M23" i="6"/>
  <c r="N23" i="6" s="1"/>
  <c r="M22" i="6"/>
  <c r="N22" i="6" s="1"/>
  <c r="M20" i="6"/>
  <c r="N20" i="6" s="1"/>
  <c r="M16" i="6"/>
  <c r="N16" i="6" s="1"/>
  <c r="M15" i="6"/>
  <c r="N15" i="6" s="1"/>
  <c r="M13" i="6"/>
  <c r="N13" i="6" s="1"/>
  <c r="M11" i="6"/>
  <c r="N11" i="6" s="1"/>
  <c r="M9" i="6"/>
  <c r="N9" i="6" s="1"/>
  <c r="M7" i="6"/>
  <c r="N7" i="6" s="1"/>
  <c r="N6" i="6"/>
  <c r="K6" i="6"/>
  <c r="J8" i="6"/>
  <c r="K8" i="6" s="1"/>
  <c r="H6" i="6"/>
  <c r="G8" i="6"/>
  <c r="H8" i="6" s="1"/>
  <c r="D23" i="6"/>
  <c r="E23" i="6" s="1"/>
  <c r="D22" i="6"/>
  <c r="E22" i="6" s="1"/>
  <c r="D20" i="6"/>
  <c r="E20" i="6" s="1"/>
  <c r="D16" i="6"/>
  <c r="E16" i="6" s="1"/>
  <c r="D15" i="6"/>
  <c r="E15" i="6" s="1"/>
  <c r="D13" i="6"/>
  <c r="E13" i="6" s="1"/>
  <c r="D11" i="6"/>
  <c r="E11" i="6" s="1"/>
  <c r="D8" i="6"/>
  <c r="E8" i="6" s="1"/>
  <c r="M9" i="5"/>
  <c r="N9" i="5" s="1"/>
  <c r="G13" i="5"/>
  <c r="H13" i="5" s="1"/>
  <c r="D10" i="5"/>
  <c r="E10" i="5" s="1"/>
  <c r="G11" i="5"/>
  <c r="H11" i="5" s="1"/>
  <c r="J11" i="5"/>
  <c r="K11" i="5" s="1"/>
  <c r="J13" i="5"/>
  <c r="K13" i="5" s="1"/>
  <c r="J9" i="5"/>
  <c r="K9" i="5" s="1"/>
  <c r="M8" i="5"/>
  <c r="N8" i="5" s="1"/>
  <c r="M14" i="5"/>
  <c r="N14" i="5" s="1"/>
  <c r="M13" i="5"/>
  <c r="N13" i="5" s="1"/>
  <c r="M12" i="5"/>
  <c r="N12" i="5" s="1"/>
  <c r="M11" i="5"/>
  <c r="N11" i="5" s="1"/>
  <c r="M10" i="5"/>
  <c r="N10" i="5" s="1"/>
  <c r="M7" i="5"/>
  <c r="N7" i="5" s="1"/>
  <c r="J12" i="5"/>
  <c r="K12" i="5" s="1"/>
  <c r="J10" i="5"/>
  <c r="K10" i="5" s="1"/>
  <c r="J8" i="5"/>
  <c r="K8" i="5" s="1"/>
  <c r="K6" i="5"/>
  <c r="J7" i="5"/>
  <c r="K7" i="5" s="1"/>
  <c r="G12" i="5"/>
  <c r="H12" i="5" s="1"/>
  <c r="G10" i="5"/>
  <c r="H10" i="5" s="1"/>
  <c r="H6" i="5"/>
  <c r="G9" i="5"/>
  <c r="H9" i="5" s="1"/>
  <c r="G8" i="5"/>
  <c r="H8" i="5" s="1"/>
  <c r="G7" i="5"/>
  <c r="H7" i="5" s="1"/>
  <c r="D8" i="5"/>
  <c r="E8" i="5" s="1"/>
  <c r="D18" i="5"/>
  <c r="E18" i="5" s="1"/>
  <c r="D12" i="5"/>
  <c r="E12" i="5" s="1"/>
  <c r="D11" i="5"/>
  <c r="E11" i="5" s="1"/>
  <c r="D9" i="5"/>
  <c r="E9" i="5" s="1"/>
  <c r="D7" i="5"/>
  <c r="E7" i="5" s="1"/>
  <c r="K6" i="7"/>
  <c r="H6" i="7"/>
  <c r="D10" i="7"/>
  <c r="E10" i="7" s="1"/>
  <c r="G10" i="7"/>
  <c r="H10" i="7" s="1"/>
  <c r="J8" i="7"/>
  <c r="K8" i="7" s="1"/>
  <c r="D23" i="5" l="1"/>
  <c r="E40" i="7"/>
  <c r="F40" i="7"/>
  <c r="E23" i="5"/>
  <c r="F40" i="6"/>
  <c r="F23" i="5"/>
  <c r="G23" i="5"/>
  <c r="M6" i="7"/>
  <c r="M31" i="7"/>
  <c r="N31" i="7" s="1"/>
  <c r="D40" i="7"/>
  <c r="D40" i="6"/>
  <c r="E40" i="6"/>
  <c r="N36" i="6"/>
  <c r="G41" i="6" s="1"/>
  <c r="G40" i="6"/>
  <c r="J36" i="6"/>
  <c r="K36" i="6"/>
  <c r="F41" i="6" s="1"/>
  <c r="F7" i="4"/>
  <c r="E36" i="6"/>
  <c r="D41" i="6" s="1"/>
  <c r="H36" i="6"/>
  <c r="E41" i="6" s="1"/>
  <c r="G36" i="6"/>
  <c r="M10" i="7"/>
  <c r="N10" i="7" s="1"/>
  <c r="M26" i="7"/>
  <c r="N26" i="7" s="1"/>
  <c r="M28" i="7"/>
  <c r="N28" i="7" s="1"/>
  <c r="M23" i="7"/>
  <c r="N23" i="7" s="1"/>
  <c r="M9" i="7"/>
  <c r="N9" i="7" s="1"/>
  <c r="M30" i="7"/>
  <c r="N30" i="7" s="1"/>
  <c r="M25" i="7"/>
  <c r="N25" i="7" s="1"/>
  <c r="M21" i="7"/>
  <c r="N21" i="7" s="1"/>
  <c r="M7" i="7"/>
  <c r="N7" i="7" s="1"/>
  <c r="M8" i="7"/>
  <c r="N8" i="7" s="1"/>
  <c r="M29" i="7"/>
  <c r="N29" i="7" s="1"/>
  <c r="M27" i="7"/>
  <c r="N27" i="7" s="1"/>
  <c r="M20" i="7"/>
  <c r="N20" i="7" s="1"/>
  <c r="M24" i="7"/>
  <c r="N24" i="7" s="1"/>
  <c r="M22" i="7"/>
  <c r="N22" i="7" s="1"/>
  <c r="M19" i="7"/>
  <c r="N19" i="7" s="1"/>
  <c r="M16" i="7"/>
  <c r="N16" i="7" s="1"/>
  <c r="M14" i="7"/>
  <c r="N14" i="7" s="1"/>
  <c r="M18" i="7"/>
  <c r="N18" i="7" s="1"/>
  <c r="M17" i="7"/>
  <c r="N17" i="7" s="1"/>
  <c r="M15" i="7"/>
  <c r="N15" i="7" s="1"/>
  <c r="M13" i="7"/>
  <c r="N13" i="7" s="1"/>
  <c r="M12" i="7"/>
  <c r="N12" i="7" s="1"/>
  <c r="M11" i="7"/>
  <c r="N11" i="7" s="1"/>
  <c r="N6" i="7"/>
  <c r="M36" i="6"/>
  <c r="D36" i="6"/>
  <c r="N19" i="5"/>
  <c r="G24" i="5" s="1"/>
  <c r="E19" i="5"/>
  <c r="D24" i="5" s="1"/>
  <c r="H19" i="5"/>
  <c r="E24" i="5" s="1"/>
  <c r="M19" i="5"/>
  <c r="K19" i="5"/>
  <c r="F24" i="5" s="1"/>
  <c r="J19" i="5"/>
  <c r="G19" i="5"/>
  <c r="D19" i="5"/>
  <c r="H36" i="7"/>
  <c r="E41" i="7" s="1"/>
  <c r="K36" i="7"/>
  <c r="F41" i="7" s="1"/>
  <c r="D36" i="7"/>
  <c r="G36" i="7"/>
  <c r="J36" i="7"/>
  <c r="E36" i="7"/>
  <c r="D41" i="7" s="1"/>
  <c r="G40" i="7" l="1"/>
  <c r="N36" i="7"/>
  <c r="G41" i="7" s="1"/>
  <c r="M36" i="7"/>
</calcChain>
</file>

<file path=xl/sharedStrings.xml><?xml version="1.0" encoding="utf-8"?>
<sst xmlns="http://schemas.openxmlformats.org/spreadsheetml/2006/main" count="292" uniqueCount="53">
  <si>
    <t>HHI</t>
  </si>
  <si>
    <t xml:space="preserve"> </t>
  </si>
  <si>
    <t>Merkur BH osiguranje d.d.</t>
  </si>
  <si>
    <t>Uniqa osiguranje d.d.</t>
  </si>
  <si>
    <t>Croatia osiguranje d.d.</t>
  </si>
  <si>
    <t>Sarajevo osiguranje d.d.</t>
  </si>
  <si>
    <t>Jahorina osiguranje a.d.</t>
  </si>
  <si>
    <t>Hercegovina osiguranje d.d.</t>
  </si>
  <si>
    <t>Euroherc osiguranje d.d.</t>
  </si>
  <si>
    <t>VGT osiguranje d.d.</t>
  </si>
  <si>
    <t>Bobar osiguranje a.d.</t>
  </si>
  <si>
    <t>Drina osiguranje a.d.</t>
  </si>
  <si>
    <t>Zovko osiguranje d.d.</t>
  </si>
  <si>
    <t>Nešković osiguranje a.d.</t>
  </si>
  <si>
    <t>ASA osiguranje d.d.</t>
  </si>
  <si>
    <t>Camelija osiguranje d.d.</t>
  </si>
  <si>
    <t>Lido osiguranje d.d.</t>
  </si>
  <si>
    <t>Krajina osiguranje a.d.</t>
  </si>
  <si>
    <t>Osiguranje Aura a.d.</t>
  </si>
  <si>
    <t>Triglav BH osiguranje d.d.</t>
  </si>
  <si>
    <t>Kosig Dunav osiguranje a.d.</t>
  </si>
  <si>
    <t>Helios osiguranje d.d.</t>
  </si>
  <si>
    <t>Sunce BiH osiguranje d.d.</t>
  </si>
  <si>
    <t>Bosna osiguranje d.d.</t>
  </si>
  <si>
    <t>Bosansko-njemačko osiguranje d.d.</t>
  </si>
  <si>
    <t>Una-Sana osiguranje d.d.</t>
  </si>
  <si>
    <t>Udio u ukupnoj premiji (%)</t>
  </si>
  <si>
    <t>Dominantno društvo</t>
  </si>
  <si>
    <t>Koncentracija tržišta osiguranja u BiH za 2005., 2006., 2007. i 2008.</t>
  </si>
  <si>
    <t>HHI indeks za tržište životnog osiguranja u BiH</t>
  </si>
  <si>
    <t>HHI indeks za tržište neživotnog osiguranja u BiH</t>
  </si>
  <si>
    <t>UKUPNO:</t>
  </si>
  <si>
    <t>Tržišni udio</t>
  </si>
  <si>
    <t>Tržišni udio prva četiri društva</t>
  </si>
  <si>
    <t>HHI indeks za tržište životnog i neživotnog osiguranja u BiH</t>
  </si>
  <si>
    <t>Prvih pet osiguravatelja</t>
  </si>
  <si>
    <t>Prvih deset osiguravatelja</t>
  </si>
  <si>
    <t>Osiguravajuće društvo</t>
  </si>
  <si>
    <t>Premija (u tisućama KM)</t>
  </si>
  <si>
    <t>Premija (u tisućama  KM)</t>
  </si>
  <si>
    <t>Brčko-gas osiguranje d.d.</t>
  </si>
  <si>
    <t>Grawe osiguranje d.d.</t>
  </si>
  <si>
    <t>Grawe osiguranje a.d.</t>
  </si>
  <si>
    <t>Bosna-Sunce osiguranje d.d.</t>
  </si>
  <si>
    <t>LOK osiguranje d.d.</t>
  </si>
  <si>
    <t>Triglav Krajina-Kopaonik osiguranje a.d.</t>
  </si>
  <si>
    <t>2005.</t>
  </si>
  <si>
    <t>2006.</t>
  </si>
  <si>
    <t>2007.</t>
  </si>
  <si>
    <t>2008.</t>
  </si>
  <si>
    <t>-</t>
  </si>
  <si>
    <t>Mikrofin osiguranje a.d.*</t>
  </si>
  <si>
    <t>*Mikrofin osiguranje a.d. utemeljeno je 2007. godine, a počelo je s radom u 2008. godini.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</si>
</sst>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36" x14ac:knownFonts="1">
    <font>
      <sz val="10"/>
      <name val="Arial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0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b/>
      <sz val="10"/>
      <color rgb="FF00B0F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0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5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8" fillId="0" borderId="0"/>
    <xf numFmtId="0" fontId="16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6" fillId="23" borderId="7" applyNumberFormat="0" applyFont="0" applyAlignment="0" applyProtection="0"/>
    <xf numFmtId="0" fontId="18" fillId="20" borderId="8" applyNumberFormat="0" applyAlignment="0" applyProtection="0"/>
    <xf numFmtId="0" fontId="8" fillId="0" borderId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99">
    <xf numFmtId="0" fontId="0" fillId="0" borderId="0" xfId="0"/>
    <xf numFmtId="0" fontId="23" fillId="0" borderId="0" xfId="40" applyFont="1"/>
    <xf numFmtId="0" fontId="24" fillId="0" borderId="0" xfId="40" applyFont="1" applyBorder="1" applyAlignment="1"/>
    <xf numFmtId="0" fontId="23" fillId="0" borderId="0" xfId="40" applyFont="1" applyBorder="1" applyAlignment="1"/>
    <xf numFmtId="0" fontId="23" fillId="0" borderId="0" xfId="151" applyFont="1"/>
    <xf numFmtId="0" fontId="27" fillId="0" borderId="0" xfId="151" applyFont="1" applyAlignment="1">
      <alignment horizontal="left"/>
    </xf>
    <xf numFmtId="1" fontId="23" fillId="0" borderId="0" xfId="151" applyNumberFormat="1" applyFont="1"/>
    <xf numFmtId="0" fontId="26" fillId="0" borderId="0" xfId="151" applyFont="1"/>
    <xf numFmtId="0" fontId="26" fillId="0" borderId="0" xfId="151" applyFont="1" applyAlignment="1">
      <alignment horizontal="left"/>
    </xf>
    <xf numFmtId="3" fontId="26" fillId="0" borderId="0" xfId="151" applyNumberFormat="1" applyFont="1"/>
    <xf numFmtId="0" fontId="26" fillId="0" borderId="0" xfId="151" applyFont="1" applyBorder="1"/>
    <xf numFmtId="0" fontId="30" fillId="0" borderId="0" xfId="151" applyFont="1" applyBorder="1"/>
    <xf numFmtId="3" fontId="23" fillId="0" borderId="0" xfId="151" applyNumberFormat="1" applyFont="1" applyBorder="1"/>
    <xf numFmtId="3" fontId="29" fillId="0" borderId="0" xfId="151" applyNumberFormat="1" applyFont="1" applyBorder="1"/>
    <xf numFmtId="0" fontId="32" fillId="0" borderId="14" xfId="40" applyFont="1" applyBorder="1"/>
    <xf numFmtId="10" fontId="32" fillId="0" borderId="10" xfId="40" applyNumberFormat="1" applyFont="1" applyBorder="1" applyAlignment="1">
      <alignment horizontal="center"/>
    </xf>
    <xf numFmtId="10" fontId="32" fillId="0" borderId="15" xfId="40" applyNumberFormat="1" applyFont="1" applyBorder="1" applyAlignment="1">
      <alignment horizontal="center"/>
    </xf>
    <xf numFmtId="0" fontId="32" fillId="0" borderId="14" xfId="40" applyFont="1" applyBorder="1" applyAlignment="1">
      <alignment horizontal="left"/>
    </xf>
    <xf numFmtId="0" fontId="32" fillId="0" borderId="16" xfId="40" applyFont="1" applyBorder="1" applyAlignment="1">
      <alignment horizontal="left"/>
    </xf>
    <xf numFmtId="10" fontId="32" fillId="0" borderId="17" xfId="40" applyNumberFormat="1" applyFont="1" applyBorder="1" applyAlignment="1">
      <alignment horizontal="center"/>
    </xf>
    <xf numFmtId="10" fontId="32" fillId="0" borderId="18" xfId="40" applyNumberFormat="1" applyFont="1" applyBorder="1" applyAlignment="1">
      <alignment horizontal="center"/>
    </xf>
    <xf numFmtId="0" fontId="31" fillId="25" borderId="11" xfId="40" applyFont="1" applyFill="1" applyBorder="1" applyAlignment="1">
      <alignment horizontal="center" vertical="center"/>
    </xf>
    <xf numFmtId="0" fontId="31" fillId="25" borderId="12" xfId="40" applyFont="1" applyFill="1" applyBorder="1" applyAlignment="1">
      <alignment horizontal="center" vertical="center"/>
    </xf>
    <xf numFmtId="0" fontId="31" fillId="25" borderId="13" xfId="40" applyFont="1" applyFill="1" applyBorder="1" applyAlignment="1">
      <alignment horizontal="center" vertical="center"/>
    </xf>
    <xf numFmtId="0" fontId="33" fillId="26" borderId="10" xfId="151" applyFont="1" applyFill="1" applyBorder="1" applyAlignment="1">
      <alignment horizontal="center" vertical="center" wrapText="1"/>
    </xf>
    <xf numFmtId="0" fontId="33" fillId="26" borderId="10" xfId="151" applyFont="1" applyFill="1" applyBorder="1" applyAlignment="1">
      <alignment horizontal="center" vertical="center"/>
    </xf>
    <xf numFmtId="0" fontId="33" fillId="26" borderId="15" xfId="151" applyFont="1" applyFill="1" applyBorder="1" applyAlignment="1">
      <alignment horizontal="center" vertical="center"/>
    </xf>
    <xf numFmtId="0" fontId="34" fillId="0" borderId="14" xfId="151" applyFont="1" applyBorder="1" applyAlignment="1">
      <alignment horizontal="left" wrapText="1"/>
    </xf>
    <xf numFmtId="3" fontId="34" fillId="0" borderId="10" xfId="151" applyNumberFormat="1" applyFont="1" applyBorder="1" applyAlignment="1">
      <alignment horizontal="right" wrapText="1"/>
    </xf>
    <xf numFmtId="2" fontId="34" fillId="25" borderId="10" xfId="151" applyNumberFormat="1" applyFont="1" applyFill="1" applyBorder="1" applyAlignment="1">
      <alignment horizontal="right"/>
    </xf>
    <xf numFmtId="1" fontId="34" fillId="0" borderId="10" xfId="151" applyNumberFormat="1" applyFont="1" applyBorder="1" applyAlignment="1">
      <alignment horizontal="right"/>
    </xf>
    <xf numFmtId="3" fontId="32" fillId="0" borderId="10" xfId="151" applyNumberFormat="1" applyFont="1" applyFill="1" applyBorder="1" applyAlignment="1">
      <alignment horizontal="right" wrapText="1"/>
    </xf>
    <xf numFmtId="1" fontId="34" fillId="0" borderId="15" xfId="151" applyNumberFormat="1" applyFont="1" applyBorder="1" applyAlignment="1">
      <alignment horizontal="right"/>
    </xf>
    <xf numFmtId="3" fontId="34" fillId="0" borderId="10" xfId="151" applyNumberFormat="1" applyFont="1" applyBorder="1" applyAlignment="1">
      <alignment horizontal="right"/>
    </xf>
    <xf numFmtId="0" fontId="32" fillId="0" borderId="14" xfId="151" applyFont="1" applyBorder="1" applyAlignment="1">
      <alignment horizontal="left"/>
    </xf>
    <xf numFmtId="2" fontId="34" fillId="0" borderId="10" xfId="151" applyNumberFormat="1" applyFont="1" applyFill="1" applyBorder="1" applyAlignment="1">
      <alignment horizontal="right"/>
    </xf>
    <xf numFmtId="3" fontId="32" fillId="0" borderId="10" xfId="151" applyNumberFormat="1" applyFont="1" applyBorder="1" applyAlignment="1">
      <alignment horizontal="right" wrapText="1"/>
    </xf>
    <xf numFmtId="0" fontId="34" fillId="0" borderId="14" xfId="151" applyFont="1" applyBorder="1" applyAlignment="1">
      <alignment wrapText="1"/>
    </xf>
    <xf numFmtId="0" fontId="34" fillId="0" borderId="10" xfId="151" applyFont="1" applyBorder="1" applyAlignment="1">
      <alignment horizontal="right"/>
    </xf>
    <xf numFmtId="0" fontId="34" fillId="0" borderId="10" xfId="151" applyFont="1" applyBorder="1" applyAlignment="1">
      <alignment horizontal="right" wrapText="1"/>
    </xf>
    <xf numFmtId="0" fontId="33" fillId="26" borderId="16" xfId="151" applyFont="1" applyFill="1" applyBorder="1" applyAlignment="1">
      <alignment horizontal="right" wrapText="1"/>
    </xf>
    <xf numFmtId="3" fontId="33" fillId="26" borderId="17" xfId="151" applyNumberFormat="1" applyFont="1" applyFill="1" applyBorder="1" applyAlignment="1">
      <alignment horizontal="right"/>
    </xf>
    <xf numFmtId="1" fontId="33" fillId="26" borderId="17" xfId="151" applyNumberFormat="1" applyFont="1" applyFill="1" applyBorder="1" applyAlignment="1">
      <alignment horizontal="right"/>
    </xf>
    <xf numFmtId="3" fontId="33" fillId="26" borderId="18" xfId="151" applyNumberFormat="1" applyFont="1" applyFill="1" applyBorder="1" applyAlignment="1">
      <alignment horizontal="right"/>
    </xf>
    <xf numFmtId="10" fontId="32" fillId="0" borderId="10" xfId="151" applyNumberFormat="1" applyFont="1" applyBorder="1" applyAlignment="1">
      <alignment horizontal="center"/>
    </xf>
    <xf numFmtId="0" fontId="32" fillId="24" borderId="14" xfId="151" applyFont="1" applyFill="1" applyBorder="1" applyAlignment="1">
      <alignment horizontal="left"/>
    </xf>
    <xf numFmtId="3" fontId="32" fillId="24" borderId="10" xfId="151" applyNumberFormat="1" applyFont="1" applyFill="1" applyBorder="1" applyAlignment="1">
      <alignment horizontal="right" wrapText="1"/>
    </xf>
    <xf numFmtId="1" fontId="32" fillId="24" borderId="10" xfId="151" applyNumberFormat="1" applyFont="1" applyFill="1" applyBorder="1" applyAlignment="1">
      <alignment horizontal="right"/>
    </xf>
    <xf numFmtId="3" fontId="32" fillId="24" borderId="10" xfId="151" applyNumberFormat="1" applyFont="1" applyFill="1" applyBorder="1" applyAlignment="1">
      <alignment horizontal="right"/>
    </xf>
    <xf numFmtId="3" fontId="32" fillId="0" borderId="10" xfId="151" applyNumberFormat="1" applyFont="1" applyFill="1" applyBorder="1" applyAlignment="1">
      <alignment horizontal="right"/>
    </xf>
    <xf numFmtId="1" fontId="32" fillId="24" borderId="15" xfId="151" applyNumberFormat="1" applyFont="1" applyFill="1" applyBorder="1" applyAlignment="1">
      <alignment horizontal="right"/>
    </xf>
    <xf numFmtId="2" fontId="32" fillId="0" borderId="10" xfId="151" applyNumberFormat="1" applyFont="1" applyFill="1" applyBorder="1" applyAlignment="1">
      <alignment horizontal="right"/>
    </xf>
    <xf numFmtId="0" fontId="32" fillId="24" borderId="14" xfId="151" applyFont="1" applyFill="1" applyBorder="1" applyAlignment="1">
      <alignment horizontal="left" wrapText="1"/>
    </xf>
    <xf numFmtId="0" fontId="32" fillId="24" borderId="10" xfId="151" applyFont="1" applyFill="1" applyBorder="1" applyAlignment="1">
      <alignment horizontal="right"/>
    </xf>
    <xf numFmtId="3" fontId="31" fillId="26" borderId="17" xfId="151" applyNumberFormat="1" applyFont="1" applyFill="1" applyBorder="1" applyAlignment="1">
      <alignment horizontal="right"/>
    </xf>
    <xf numFmtId="1" fontId="31" fillId="26" borderId="17" xfId="151" applyNumberFormat="1" applyFont="1" applyFill="1" applyBorder="1" applyAlignment="1">
      <alignment horizontal="right"/>
    </xf>
    <xf numFmtId="2" fontId="31" fillId="26" borderId="17" xfId="151" applyNumberFormat="1" applyFont="1" applyFill="1" applyBorder="1" applyAlignment="1">
      <alignment horizontal="right"/>
    </xf>
    <xf numFmtId="1" fontId="31" fillId="26" borderId="18" xfId="151" applyNumberFormat="1" applyFont="1" applyFill="1" applyBorder="1" applyAlignment="1">
      <alignment horizontal="right"/>
    </xf>
    <xf numFmtId="0" fontId="34" fillId="24" borderId="14" xfId="151" applyFont="1" applyFill="1" applyBorder="1" applyAlignment="1">
      <alignment horizontal="justify" vertical="center"/>
    </xf>
    <xf numFmtId="3" fontId="34" fillId="24" borderId="10" xfId="151" applyNumberFormat="1" applyFont="1" applyFill="1" applyBorder="1" applyAlignment="1">
      <alignment horizontal="right" vertical="center"/>
    </xf>
    <xf numFmtId="2" fontId="34" fillId="25" borderId="10" xfId="151" applyNumberFormat="1" applyFont="1" applyFill="1" applyBorder="1" applyAlignment="1">
      <alignment horizontal="right" vertical="center"/>
    </xf>
    <xf numFmtId="1" fontId="34" fillId="24" borderId="10" xfId="151" applyNumberFormat="1" applyFont="1" applyFill="1" applyBorder="1" applyAlignment="1">
      <alignment horizontal="right" vertical="center"/>
    </xf>
    <xf numFmtId="3" fontId="32" fillId="24" borderId="10" xfId="151" applyNumberFormat="1" applyFont="1" applyFill="1" applyBorder="1" applyAlignment="1">
      <alignment horizontal="right" vertical="center"/>
    </xf>
    <xf numFmtId="1" fontId="34" fillId="24" borderId="15" xfId="151" applyNumberFormat="1" applyFont="1" applyFill="1" applyBorder="1" applyAlignment="1">
      <alignment horizontal="right" vertical="center"/>
    </xf>
    <xf numFmtId="3" fontId="34" fillId="24" borderId="10" xfId="151" applyNumberFormat="1" applyFont="1" applyFill="1" applyBorder="1" applyAlignment="1">
      <alignment horizontal="right" vertical="center" wrapText="1"/>
    </xf>
    <xf numFmtId="2" fontId="34" fillId="0" borderId="10" xfId="151" applyNumberFormat="1" applyFont="1" applyFill="1" applyBorder="1" applyAlignment="1">
      <alignment horizontal="right" vertical="center"/>
    </xf>
    <xf numFmtId="0" fontId="34" fillId="24" borderId="14" xfId="151" applyFont="1" applyFill="1" applyBorder="1" applyAlignment="1">
      <alignment horizontal="justify" vertical="center" wrapText="1"/>
    </xf>
    <xf numFmtId="0" fontId="34" fillId="24" borderId="14" xfId="151" applyFont="1" applyFill="1" applyBorder="1" applyAlignment="1">
      <alignment horizontal="left" vertical="center"/>
    </xf>
    <xf numFmtId="0" fontId="34" fillId="24" borderId="10" xfId="151" applyFont="1" applyFill="1" applyBorder="1" applyAlignment="1">
      <alignment horizontal="right" vertical="center"/>
    </xf>
    <xf numFmtId="3" fontId="33" fillId="26" borderId="17" xfId="151" applyNumberFormat="1" applyFont="1" applyFill="1" applyBorder="1" applyAlignment="1">
      <alignment horizontal="right" vertical="center"/>
    </xf>
    <xf numFmtId="1" fontId="33" fillId="26" borderId="17" xfId="151" applyNumberFormat="1" applyFont="1" applyFill="1" applyBorder="1" applyAlignment="1">
      <alignment horizontal="right" vertical="center"/>
    </xf>
    <xf numFmtId="3" fontId="31" fillId="26" borderId="17" xfId="151" applyNumberFormat="1" applyFont="1" applyFill="1" applyBorder="1" applyAlignment="1">
      <alignment horizontal="right" vertical="center"/>
    </xf>
    <xf numFmtId="0" fontId="33" fillId="26" borderId="17" xfId="151" applyFont="1" applyFill="1" applyBorder="1" applyAlignment="1">
      <alignment horizontal="right" vertical="center"/>
    </xf>
    <xf numFmtId="1" fontId="33" fillId="26" borderId="18" xfId="151" applyNumberFormat="1" applyFont="1" applyFill="1" applyBorder="1" applyAlignment="1">
      <alignment horizontal="right" vertical="center"/>
    </xf>
    <xf numFmtId="2" fontId="32" fillId="25" borderId="10" xfId="151" applyNumberFormat="1" applyFont="1" applyFill="1" applyBorder="1" applyAlignment="1">
      <alignment horizontal="right"/>
    </xf>
    <xf numFmtId="0" fontId="31" fillId="25" borderId="12" xfId="151" applyFont="1" applyFill="1" applyBorder="1" applyAlignment="1">
      <alignment horizontal="center"/>
    </xf>
    <xf numFmtId="0" fontId="31" fillId="25" borderId="13" xfId="151" applyFont="1" applyFill="1" applyBorder="1" applyAlignment="1">
      <alignment horizontal="center"/>
    </xf>
    <xf numFmtId="10" fontId="32" fillId="0" borderId="15" xfId="151" applyNumberFormat="1" applyFont="1" applyBorder="1" applyAlignment="1">
      <alignment horizontal="center"/>
    </xf>
    <xf numFmtId="3" fontId="32" fillId="0" borderId="17" xfId="151" applyNumberFormat="1" applyFont="1" applyBorder="1" applyAlignment="1">
      <alignment horizontal="center"/>
    </xf>
    <xf numFmtId="3" fontId="32" fillId="0" borderId="18" xfId="151" applyNumberFormat="1" applyFont="1" applyBorder="1" applyAlignment="1">
      <alignment horizontal="center"/>
    </xf>
    <xf numFmtId="0" fontId="35" fillId="0" borderId="0" xfId="0" applyFont="1"/>
    <xf numFmtId="0" fontId="25" fillId="0" borderId="19" xfId="40" applyFont="1" applyBorder="1" applyAlignment="1">
      <alignment horizontal="center"/>
    </xf>
    <xf numFmtId="0" fontId="25" fillId="0" borderId="20" xfId="40" applyFont="1" applyBorder="1" applyAlignment="1">
      <alignment horizontal="center"/>
    </xf>
    <xf numFmtId="0" fontId="25" fillId="0" borderId="21" xfId="40" applyFont="1" applyBorder="1" applyAlignment="1">
      <alignment horizontal="center"/>
    </xf>
    <xf numFmtId="0" fontId="28" fillId="0" borderId="19" xfId="151" applyFont="1" applyBorder="1" applyAlignment="1">
      <alignment horizontal="center"/>
    </xf>
    <xf numFmtId="0" fontId="28" fillId="0" borderId="20" xfId="151" applyFont="1" applyBorder="1" applyAlignment="1">
      <alignment horizontal="center"/>
    </xf>
    <xf numFmtId="0" fontId="28" fillId="0" borderId="21" xfId="151" applyFont="1" applyBorder="1" applyAlignment="1">
      <alignment horizontal="center"/>
    </xf>
    <xf numFmtId="0" fontId="33" fillId="25" borderId="12" xfId="151" applyFont="1" applyFill="1" applyBorder="1" applyAlignment="1">
      <alignment horizontal="center" vertical="center"/>
    </xf>
    <xf numFmtId="0" fontId="33" fillId="25" borderId="13" xfId="151" applyFont="1" applyFill="1" applyBorder="1" applyAlignment="1">
      <alignment horizontal="center" vertical="center"/>
    </xf>
    <xf numFmtId="0" fontId="32" fillId="25" borderId="11" xfId="151" applyFont="1" applyFill="1" applyBorder="1" applyAlignment="1">
      <alignment horizontal="center"/>
    </xf>
    <xf numFmtId="0" fontId="32" fillId="25" borderId="12" xfId="151" applyFont="1" applyFill="1" applyBorder="1" applyAlignment="1">
      <alignment horizontal="center"/>
    </xf>
    <xf numFmtId="0" fontId="31" fillId="0" borderId="16" xfId="151" applyFont="1" applyBorder="1" applyAlignment="1">
      <alignment horizontal="left"/>
    </xf>
    <xf numFmtId="0" fontId="31" fillId="0" borderId="17" xfId="151" applyFont="1" applyBorder="1" applyAlignment="1">
      <alignment horizontal="left"/>
    </xf>
    <xf numFmtId="0" fontId="33" fillId="25" borderId="11" xfId="151" applyFont="1" applyFill="1" applyBorder="1" applyAlignment="1">
      <alignment horizontal="center" vertical="center" wrapText="1"/>
    </xf>
    <xf numFmtId="0" fontId="33" fillId="25" borderId="14" xfId="151" applyFont="1" applyFill="1" applyBorder="1" applyAlignment="1">
      <alignment horizontal="center" vertical="center" wrapText="1"/>
    </xf>
    <xf numFmtId="0" fontId="31" fillId="0" borderId="22" xfId="151" applyFont="1" applyBorder="1" applyAlignment="1">
      <alignment horizontal="left"/>
    </xf>
    <xf numFmtId="0" fontId="31" fillId="0" borderId="21" xfId="151" applyFont="1" applyBorder="1" applyAlignment="1">
      <alignment horizontal="left"/>
    </xf>
    <xf numFmtId="0" fontId="31" fillId="0" borderId="14" xfId="151" applyFont="1" applyBorder="1" applyAlignment="1">
      <alignment horizontal="left"/>
    </xf>
    <xf numFmtId="0" fontId="31" fillId="0" borderId="10" xfId="151" applyFont="1" applyBorder="1" applyAlignment="1">
      <alignment horizontal="left"/>
    </xf>
  </cellXfs>
  <cellStyles count="20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ální_Rezervy_prez_1_12_03" xfId="197"/>
    <cellStyle name="Note" xfId="198" builtinId="10" customBuiltin="1"/>
    <cellStyle name="Output" xfId="199" builtinId="21" customBuiltin="1"/>
    <cellStyle name="Standard_0103_s Versicherung" xfId="200"/>
    <cellStyle name="Title" xfId="201" builtinId="15" customBuiltin="1"/>
    <cellStyle name="Total" xfId="202" builtinId="25" customBuiltin="1"/>
    <cellStyle name="Warning Text" xfId="203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787372193893133E-2"/>
          <c:y val="1.7605633802816902E-2"/>
          <c:w val="0.63120676668946474"/>
          <c:h val="0.8661971830985960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Udio!$B$5</c:f>
              <c:strCache>
                <c:ptCount val="1"/>
                <c:pt idx="0">
                  <c:v>Prvih pet osiguravatelja</c:v>
                </c:pt>
              </c:strCache>
            </c:strRef>
          </c:tx>
          <c:invertIfNegative val="0"/>
          <c:cat>
            <c:strRef>
              <c:f>Udio!$C$4:$F$4</c:f>
              <c:strCache>
                <c:ptCount val="4"/>
                <c:pt idx="0">
                  <c:v>2005.</c:v>
                </c:pt>
                <c:pt idx="1">
                  <c:v>2006.</c:v>
                </c:pt>
                <c:pt idx="2">
                  <c:v>2007.</c:v>
                </c:pt>
                <c:pt idx="3">
                  <c:v>2008.</c:v>
                </c:pt>
              </c:strCache>
            </c:strRef>
          </c:cat>
          <c:val>
            <c:numRef>
              <c:f>Udio!$C$5:$F$5</c:f>
              <c:numCache>
                <c:formatCode>0.00%</c:formatCode>
                <c:ptCount val="4"/>
                <c:pt idx="0">
                  <c:v>0.42949999999999999</c:v>
                </c:pt>
                <c:pt idx="1">
                  <c:v>0.41930000000000001</c:v>
                </c:pt>
                <c:pt idx="2">
                  <c:v>0.45979999999999999</c:v>
                </c:pt>
                <c:pt idx="3">
                  <c:v>0.44790000000000002</c:v>
                </c:pt>
              </c:numCache>
            </c:numRef>
          </c:val>
        </c:ser>
        <c:ser>
          <c:idx val="1"/>
          <c:order val="1"/>
          <c:tx>
            <c:strRef>
              <c:f>Udio!$B$6</c:f>
              <c:strCache>
                <c:ptCount val="1"/>
                <c:pt idx="0">
                  <c:v>Prvih deset osiguravatelja</c:v>
                </c:pt>
              </c:strCache>
            </c:strRef>
          </c:tx>
          <c:invertIfNegative val="0"/>
          <c:cat>
            <c:strRef>
              <c:f>Udio!$C$4:$F$4</c:f>
              <c:strCache>
                <c:ptCount val="4"/>
                <c:pt idx="0">
                  <c:v>2005.</c:v>
                </c:pt>
                <c:pt idx="1">
                  <c:v>2006.</c:v>
                </c:pt>
                <c:pt idx="2">
                  <c:v>2007.</c:v>
                </c:pt>
                <c:pt idx="3">
                  <c:v>2008.</c:v>
                </c:pt>
              </c:strCache>
            </c:strRef>
          </c:cat>
          <c:val>
            <c:numRef>
              <c:f>Udio!$C$6:$F$6</c:f>
              <c:numCache>
                <c:formatCode>0.00%</c:formatCode>
                <c:ptCount val="4"/>
                <c:pt idx="0">
                  <c:v>0.66310000000000002</c:v>
                </c:pt>
                <c:pt idx="1">
                  <c:v>0.65869999999999995</c:v>
                </c:pt>
                <c:pt idx="2">
                  <c:v>0.71740000000000004</c:v>
                </c:pt>
                <c:pt idx="3">
                  <c:v>0.69689999999999996</c:v>
                </c:pt>
              </c:numCache>
            </c:numRef>
          </c:val>
        </c:ser>
        <c:ser>
          <c:idx val="2"/>
          <c:order val="2"/>
          <c:tx>
            <c:strRef>
              <c:f>Udio!$B$7</c:f>
              <c:strCache>
                <c:ptCount val="1"/>
                <c:pt idx="0">
                  <c:v>Dominantno društvo</c:v>
                </c:pt>
              </c:strCache>
            </c:strRef>
          </c:tx>
          <c:invertIfNegative val="0"/>
          <c:cat>
            <c:strRef>
              <c:f>Udio!$C$4:$F$4</c:f>
              <c:strCache>
                <c:ptCount val="4"/>
                <c:pt idx="0">
                  <c:v>2005.</c:v>
                </c:pt>
                <c:pt idx="1">
                  <c:v>2006.</c:v>
                </c:pt>
                <c:pt idx="2">
                  <c:v>2007.</c:v>
                </c:pt>
                <c:pt idx="3">
                  <c:v>2008.</c:v>
                </c:pt>
              </c:strCache>
            </c:strRef>
          </c:cat>
          <c:val>
            <c:numRef>
              <c:f>Udio!$C$7:$F$7</c:f>
              <c:numCache>
                <c:formatCode>0.00%</c:formatCode>
                <c:ptCount val="4"/>
                <c:pt idx="0">
                  <c:v>0.1462</c:v>
                </c:pt>
                <c:pt idx="1">
                  <c:v>0.13719999999999999</c:v>
                </c:pt>
                <c:pt idx="2">
                  <c:v>0.1308</c:v>
                </c:pt>
                <c:pt idx="3">
                  <c:v>0.11849223007197197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8079104"/>
        <c:axId val="98080640"/>
        <c:axId val="0"/>
      </c:bar3DChart>
      <c:catAx>
        <c:axId val="9807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8080640"/>
        <c:crosses val="autoZero"/>
        <c:auto val="1"/>
        <c:lblAlgn val="ctr"/>
        <c:lblOffset val="100"/>
        <c:noMultiLvlLbl val="0"/>
      </c:catAx>
      <c:valAx>
        <c:axId val="98080640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80791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118314997859303"/>
          <c:y val="0.14436619718309945"/>
          <c:w val="0.24172632676234698"/>
          <c:h val="0.60798122065727944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422" l="0.70000000000000062" r="0.70000000000000062" t="0.750000000000004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5893391720517"/>
          <c:y val="6.7415976913539524E-2"/>
          <c:w val="0.74801732239219565"/>
          <c:h val="0.670414437084642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'HHI - Životno'!$B$23:$C$23</c:f>
              <c:strCache>
                <c:ptCount val="1"/>
                <c:pt idx="0">
                  <c:v>Tržišni udio prva četiri društva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Životno'!$D$22:$G$22</c:f>
              <c:strCache>
                <c:ptCount val="4"/>
                <c:pt idx="0">
                  <c:v>2005.</c:v>
                </c:pt>
                <c:pt idx="1">
                  <c:v>2006.</c:v>
                </c:pt>
                <c:pt idx="2">
                  <c:v>2007.</c:v>
                </c:pt>
                <c:pt idx="3">
                  <c:v>2008.</c:v>
                </c:pt>
              </c:strCache>
            </c:strRef>
          </c:cat>
          <c:val>
            <c:numRef>
              <c:f>'HHI - Životno'!$D$23:$G$23</c:f>
              <c:numCache>
                <c:formatCode>0.00%</c:formatCode>
                <c:ptCount val="4"/>
                <c:pt idx="0">
                  <c:v>0.73777624741751713</c:v>
                </c:pt>
                <c:pt idx="1">
                  <c:v>0.75236569368647677</c:v>
                </c:pt>
                <c:pt idx="2">
                  <c:v>0.75226126043482255</c:v>
                </c:pt>
                <c:pt idx="3">
                  <c:v>0.76837332039188322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128256"/>
        <c:axId val="98129792"/>
      </c:barChart>
      <c:lineChart>
        <c:grouping val="standard"/>
        <c:varyColors val="0"/>
        <c:ser>
          <c:idx val="1"/>
          <c:order val="1"/>
          <c:tx>
            <c:strRef>
              <c:f>'HHI - Životno'!$B$24:$C$24</c:f>
              <c:strCache>
                <c:ptCount val="1"/>
                <c:pt idx="0">
                  <c:v>HHI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5.4075220820677034E-2"/>
                  <c:y val="-7.0189709675852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0523648207398431E-2"/>
                  <c:y val="-6.9351880652753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9114898136481594E-2"/>
                  <c:y val="-5.6847820089002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1833101436552652E-2"/>
                  <c:y val="-6.0040268447786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Životno'!$D$22:$G$22</c:f>
              <c:strCache>
                <c:ptCount val="4"/>
                <c:pt idx="0">
                  <c:v>2005.</c:v>
                </c:pt>
                <c:pt idx="1">
                  <c:v>2006.</c:v>
                </c:pt>
                <c:pt idx="2">
                  <c:v>2007.</c:v>
                </c:pt>
                <c:pt idx="3">
                  <c:v>2008.</c:v>
                </c:pt>
              </c:strCache>
            </c:strRef>
          </c:cat>
          <c:val>
            <c:numRef>
              <c:f>'HHI - Životno'!$D$24:$G$24</c:f>
              <c:numCache>
                <c:formatCode>#,##0</c:formatCode>
                <c:ptCount val="4"/>
                <c:pt idx="0">
                  <c:v>1776.8855812210406</c:v>
                </c:pt>
                <c:pt idx="1">
                  <c:v>1693.5875372873893</c:v>
                </c:pt>
                <c:pt idx="2">
                  <c:v>1676.4124647071535</c:v>
                </c:pt>
                <c:pt idx="3">
                  <c:v>1737.1226156996213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131328"/>
        <c:axId val="98137216"/>
      </c:lineChart>
      <c:catAx>
        <c:axId val="9812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8129792"/>
        <c:crosses val="autoZero"/>
        <c:auto val="1"/>
        <c:lblAlgn val="ctr"/>
        <c:lblOffset val="100"/>
        <c:noMultiLvlLbl val="0"/>
      </c:catAx>
      <c:valAx>
        <c:axId val="98129792"/>
        <c:scaling>
          <c:orientation val="minMax"/>
          <c:max val="0.95000000000000062"/>
          <c:min val="0.70000000000000062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8128256"/>
        <c:crosses val="autoZero"/>
        <c:crossBetween val="between"/>
      </c:valAx>
      <c:catAx>
        <c:axId val="98131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8137216"/>
        <c:crosses val="autoZero"/>
        <c:auto val="1"/>
        <c:lblAlgn val="ctr"/>
        <c:lblOffset val="100"/>
        <c:noMultiLvlLbl val="0"/>
      </c:catAx>
      <c:valAx>
        <c:axId val="98137216"/>
        <c:scaling>
          <c:orientation val="minMax"/>
          <c:max val="1900"/>
          <c:min val="15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8131328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3.5714354915277226E-2"/>
          <c:y val="0.89887969218052832"/>
          <c:w val="0.8888906112246816"/>
          <c:h val="6.7415976913539524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711" l="0.70000000000000062" r="0.70000000000000062" t="0.750000000000007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437148217636662E-2"/>
          <c:y val="6.0000195313135794E-2"/>
          <c:w val="0.75984990619137605"/>
          <c:h val="0.686668901916998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'HHI - Neživotno'!$B$40</c:f>
              <c:strCache>
                <c:ptCount val="1"/>
                <c:pt idx="0">
                  <c:v>Tržišni udio prva četiri društva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Neživotno'!$D$39:$G$39</c:f>
              <c:strCache>
                <c:ptCount val="4"/>
                <c:pt idx="0">
                  <c:v>2005.</c:v>
                </c:pt>
                <c:pt idx="1">
                  <c:v>2006.</c:v>
                </c:pt>
                <c:pt idx="2">
                  <c:v>2007.</c:v>
                </c:pt>
                <c:pt idx="3">
                  <c:v>2008.</c:v>
                </c:pt>
              </c:strCache>
            </c:strRef>
          </c:cat>
          <c:val>
            <c:numRef>
              <c:f>'HHI - Neživotno'!$D$40:$G$40</c:f>
              <c:numCache>
                <c:formatCode>0.00%</c:formatCode>
                <c:ptCount val="4"/>
                <c:pt idx="0">
                  <c:v>0.38996745000778155</c:v>
                </c:pt>
                <c:pt idx="1">
                  <c:v>0.37680919872884394</c:v>
                </c:pt>
                <c:pt idx="2">
                  <c:v>0.41432067663442818</c:v>
                </c:pt>
                <c:pt idx="3">
                  <c:v>0.40916229284622063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656256"/>
        <c:axId val="98657792"/>
      </c:barChart>
      <c:lineChart>
        <c:grouping val="stacked"/>
        <c:varyColors val="0"/>
        <c:ser>
          <c:idx val="1"/>
          <c:order val="1"/>
          <c:tx>
            <c:strRef>
              <c:f>'HHI - Neživotno'!$B$41</c:f>
              <c:strCache>
                <c:ptCount val="1"/>
                <c:pt idx="0">
                  <c:v>HHI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3.7061746268583252E-2"/>
                  <c:y val="-4.40780565615050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7530740177177953E-2"/>
                  <c:y val="-4.7384445996070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7999931059274503E-2"/>
                  <c:y val="-4.16700971063703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221270183628541E-2"/>
                  <c:y val="-4.20713314375428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Neživotno'!$D$39:$G$39</c:f>
              <c:strCache>
                <c:ptCount val="4"/>
                <c:pt idx="0">
                  <c:v>2005.</c:v>
                </c:pt>
                <c:pt idx="1">
                  <c:v>2006.</c:v>
                </c:pt>
                <c:pt idx="2">
                  <c:v>2007.</c:v>
                </c:pt>
                <c:pt idx="3">
                  <c:v>2008.</c:v>
                </c:pt>
              </c:strCache>
            </c:strRef>
          </c:cat>
          <c:val>
            <c:numRef>
              <c:f>'HHI - Neživotno'!$D$41:$G$41</c:f>
              <c:numCache>
                <c:formatCode>#,##0</c:formatCode>
                <c:ptCount val="4"/>
                <c:pt idx="0">
                  <c:v>667.76949259145078</c:v>
                </c:pt>
                <c:pt idx="1">
                  <c:v>649.3245054187729</c:v>
                </c:pt>
                <c:pt idx="2">
                  <c:v>734.08737689175314</c:v>
                </c:pt>
                <c:pt idx="3">
                  <c:v>702.05639330655447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659328"/>
        <c:axId val="98665216"/>
      </c:lineChart>
      <c:catAx>
        <c:axId val="9865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8657792"/>
        <c:crossesAt val="0.35000000000000031"/>
        <c:auto val="1"/>
        <c:lblAlgn val="ctr"/>
        <c:lblOffset val="100"/>
        <c:noMultiLvlLbl val="0"/>
      </c:catAx>
      <c:valAx>
        <c:axId val="98657792"/>
        <c:scaling>
          <c:orientation val="minMax"/>
          <c:max val="0.55000000000000004"/>
          <c:min val="0.35000000000000031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8656256"/>
        <c:crosses val="autoZero"/>
        <c:crossBetween val="between"/>
      </c:valAx>
      <c:catAx>
        <c:axId val="98659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8665216"/>
        <c:crosses val="autoZero"/>
        <c:auto val="1"/>
        <c:lblAlgn val="ctr"/>
        <c:lblOffset val="100"/>
        <c:noMultiLvlLbl val="0"/>
      </c:catAx>
      <c:valAx>
        <c:axId val="98665216"/>
        <c:scaling>
          <c:orientation val="minMax"/>
          <c:max val="800"/>
          <c:min val="5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8659328"/>
        <c:crosses val="max"/>
        <c:crossBetween val="between"/>
        <c:majorUnit val="50"/>
        <c:minorUnit val="10"/>
      </c:valAx>
    </c:plotArea>
    <c:legend>
      <c:legendPos val="b"/>
      <c:layout>
        <c:manualLayout>
          <c:xMode val="edge"/>
          <c:yMode val="edge"/>
          <c:x val="7.3170731707317069E-2"/>
          <c:y val="0.90000292969703366"/>
          <c:w val="0.82363977485928763"/>
          <c:h val="6.0000195313135794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655" l="0.70000000000000062" r="0.70000000000000062" t="0.750000000000006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88795623535685"/>
          <c:y val="6.0000195313135794E-2"/>
          <c:w val="0.78878576663420585"/>
          <c:h val="0.740002408862007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'HHI - Ukupno'!$B$40</c:f>
              <c:strCache>
                <c:ptCount val="1"/>
                <c:pt idx="0">
                  <c:v>Tržišni udio prva četiri društva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Ukupno'!$D$39:$G$39</c:f>
              <c:strCache>
                <c:ptCount val="4"/>
                <c:pt idx="0">
                  <c:v>2005.</c:v>
                </c:pt>
                <c:pt idx="1">
                  <c:v>2006.</c:v>
                </c:pt>
                <c:pt idx="2">
                  <c:v>2007.</c:v>
                </c:pt>
                <c:pt idx="3">
                  <c:v>2008.</c:v>
                </c:pt>
              </c:strCache>
            </c:strRef>
          </c:cat>
          <c:val>
            <c:numRef>
              <c:f>'HHI - Ukupno'!$D$40:$G$40</c:f>
              <c:numCache>
                <c:formatCode>0.00%</c:formatCode>
                <c:ptCount val="4"/>
                <c:pt idx="0">
                  <c:v>0.37786761293027299</c:v>
                </c:pt>
                <c:pt idx="1">
                  <c:v>0.3607739387737558</c:v>
                </c:pt>
                <c:pt idx="2">
                  <c:v>0.38967935697361911</c:v>
                </c:pt>
                <c:pt idx="3">
                  <c:v>0.3760287623070761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696576"/>
        <c:axId val="98751616"/>
      </c:barChart>
      <c:lineChart>
        <c:grouping val="stacked"/>
        <c:varyColors val="0"/>
        <c:ser>
          <c:idx val="1"/>
          <c:order val="1"/>
          <c:tx>
            <c:strRef>
              <c:f>'HHI - Ukupno'!$B$41:$C$41</c:f>
              <c:strCache>
                <c:ptCount val="1"/>
                <c:pt idx="0">
                  <c:v>HHI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3.7539012100879489E-2"/>
                  <c:y val="-4.2269677946382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165126151254922E-2"/>
                  <c:y val="-4.28015816354070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0716599362596167E-2"/>
                  <c:y val="-4.38584386761908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4174651696472263E-2"/>
                  <c:y val="-3.19356352162595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Ukupno'!$D$39:$G$39</c:f>
              <c:strCache>
                <c:ptCount val="4"/>
                <c:pt idx="0">
                  <c:v>2005.</c:v>
                </c:pt>
                <c:pt idx="1">
                  <c:v>2006.</c:v>
                </c:pt>
                <c:pt idx="2">
                  <c:v>2007.</c:v>
                </c:pt>
                <c:pt idx="3">
                  <c:v>2008.</c:v>
                </c:pt>
              </c:strCache>
            </c:strRef>
          </c:cat>
          <c:val>
            <c:numRef>
              <c:f>'HHI - Ukupno'!$D$41:$G$41</c:f>
              <c:numCache>
                <c:formatCode>#,##0</c:formatCode>
                <c:ptCount val="4"/>
                <c:pt idx="0">
                  <c:v>626.51920138978153</c:v>
                </c:pt>
                <c:pt idx="1">
                  <c:v>599.87681403364468</c:v>
                </c:pt>
                <c:pt idx="2">
                  <c:v>655.54288047561852</c:v>
                </c:pt>
                <c:pt idx="3">
                  <c:v>623.86753964501702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53152"/>
        <c:axId val="98754944"/>
      </c:lineChart>
      <c:catAx>
        <c:axId val="9869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8751616"/>
        <c:crossesAt val="0.30000000000000032"/>
        <c:auto val="1"/>
        <c:lblAlgn val="ctr"/>
        <c:lblOffset val="100"/>
        <c:noMultiLvlLbl val="0"/>
      </c:catAx>
      <c:valAx>
        <c:axId val="98751616"/>
        <c:scaling>
          <c:orientation val="minMax"/>
          <c:max val="0.55000000000000004"/>
          <c:min val="0.30000000000000032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8696576"/>
        <c:crosses val="autoZero"/>
        <c:crossBetween val="between"/>
        <c:majorUnit val="0.05"/>
        <c:minorUnit val="1.0000000000000005E-2"/>
      </c:valAx>
      <c:catAx>
        <c:axId val="98753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8754944"/>
        <c:crossesAt val="500"/>
        <c:auto val="1"/>
        <c:lblAlgn val="ctr"/>
        <c:lblOffset val="100"/>
        <c:noMultiLvlLbl val="0"/>
      </c:catAx>
      <c:valAx>
        <c:axId val="98754944"/>
        <c:scaling>
          <c:orientation val="minMax"/>
          <c:max val="700"/>
          <c:min val="5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8753152"/>
        <c:crosses val="max"/>
        <c:crossBetween val="between"/>
        <c:majorUnit val="50"/>
        <c:minorUnit val="10"/>
      </c:valAx>
    </c:plotArea>
    <c:legend>
      <c:legendPos val="b"/>
      <c:layout>
        <c:manualLayout>
          <c:xMode val="edge"/>
          <c:yMode val="edge"/>
          <c:x val="4.1121532857707407E-2"/>
          <c:y val="0.91000296224922606"/>
          <c:w val="0.8953279199473525"/>
          <c:h val="6.0000195313135794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655" l="0.70000000000000062" r="0.70000000000000062" t="0.750000000000006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9525</xdr:rowOff>
    </xdr:from>
    <xdr:to>
      <xdr:col>5</xdr:col>
      <xdr:colOff>685800</xdr:colOff>
      <xdr:row>23</xdr:row>
      <xdr:rowOff>116733</xdr:rowOff>
    </xdr:to>
    <xdr:graphicFrame macro="">
      <xdr:nvGraphicFramePr>
        <xdr:cNvPr id="1026" name="Chart 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26</xdr:row>
      <xdr:rowOff>19050</xdr:rowOff>
    </xdr:from>
    <xdr:to>
      <xdr:col>5</xdr:col>
      <xdr:colOff>1133476</xdr:colOff>
      <xdr:row>44</xdr:row>
      <xdr:rowOff>152400</xdr:rowOff>
    </xdr:to>
    <xdr:graphicFrame macro="">
      <xdr:nvGraphicFramePr>
        <xdr:cNvPr id="4097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43</xdr:row>
      <xdr:rowOff>19050</xdr:rowOff>
    </xdr:from>
    <xdr:to>
      <xdr:col>5</xdr:col>
      <xdr:colOff>1171574</xdr:colOff>
      <xdr:row>60</xdr:row>
      <xdr:rowOff>123825</xdr:rowOff>
    </xdr:to>
    <xdr:graphicFrame macro="">
      <xdr:nvGraphicFramePr>
        <xdr:cNvPr id="6145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43</xdr:row>
      <xdr:rowOff>9525</xdr:rowOff>
    </xdr:from>
    <xdr:to>
      <xdr:col>5</xdr:col>
      <xdr:colOff>1171575</xdr:colOff>
      <xdr:row>60</xdr:row>
      <xdr:rowOff>114300</xdr:rowOff>
    </xdr:to>
    <xdr:graphicFrame macro="">
      <xdr:nvGraphicFramePr>
        <xdr:cNvPr id="8193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7"/>
  <sheetViews>
    <sheetView showGridLines="0" tabSelected="1" showRuler="0" view="pageLayout" zoomScaleNormal="100" workbookViewId="0">
      <selection activeCell="B2" sqref="B2:F2"/>
    </sheetView>
  </sheetViews>
  <sheetFormatPr defaultColWidth="10.42578125" defaultRowHeight="12.75" x14ac:dyDescent="0.2"/>
  <cols>
    <col min="1" max="1" width="3" style="1" customWidth="1"/>
    <col min="2" max="2" width="28.85546875" style="1" customWidth="1"/>
    <col min="3" max="16384" width="10.42578125" style="1"/>
  </cols>
  <sheetData>
    <row r="2" spans="2:6" ht="15.75" x14ac:dyDescent="0.25">
      <c r="B2" s="81" t="s">
        <v>28</v>
      </c>
      <c r="C2" s="82"/>
      <c r="D2" s="82"/>
      <c r="E2" s="82"/>
      <c r="F2" s="83"/>
    </row>
    <row r="3" spans="2:6" ht="16.5" thickBot="1" x14ac:dyDescent="0.3">
      <c r="B3" s="2"/>
      <c r="C3" s="3"/>
      <c r="D3" s="3"/>
    </row>
    <row r="4" spans="2:6" ht="26.25" customHeight="1" x14ac:dyDescent="0.2">
      <c r="B4" s="21" t="s">
        <v>26</v>
      </c>
      <c r="C4" s="22" t="s">
        <v>46</v>
      </c>
      <c r="D4" s="22" t="s">
        <v>47</v>
      </c>
      <c r="E4" s="22" t="s">
        <v>48</v>
      </c>
      <c r="F4" s="23" t="s">
        <v>49</v>
      </c>
    </row>
    <row r="5" spans="2:6" ht="15" x14ac:dyDescent="0.25">
      <c r="B5" s="14" t="s">
        <v>35</v>
      </c>
      <c r="C5" s="15">
        <v>0.42949999999999999</v>
      </c>
      <c r="D5" s="15">
        <v>0.41930000000000001</v>
      </c>
      <c r="E5" s="15">
        <v>0.45979999999999999</v>
      </c>
      <c r="F5" s="16">
        <v>0.44790000000000002</v>
      </c>
    </row>
    <row r="6" spans="2:6" ht="15" x14ac:dyDescent="0.25">
      <c r="B6" s="17" t="s">
        <v>36</v>
      </c>
      <c r="C6" s="15">
        <v>0.66310000000000002</v>
      </c>
      <c r="D6" s="15">
        <v>0.65869999999999995</v>
      </c>
      <c r="E6" s="15">
        <v>0.71740000000000004</v>
      </c>
      <c r="F6" s="16">
        <v>0.69689999999999996</v>
      </c>
    </row>
    <row r="7" spans="2:6" ht="15.75" thickBot="1" x14ac:dyDescent="0.3">
      <c r="B7" s="18" t="s">
        <v>27</v>
      </c>
      <c r="C7" s="19">
        <v>0.1462</v>
      </c>
      <c r="D7" s="19">
        <v>0.13719999999999999</v>
      </c>
      <c r="E7" s="19">
        <v>0.1308</v>
      </c>
      <c r="F7" s="20">
        <f>'HHI - Ukupno'!M6/100</f>
        <v>0.11849223007197197</v>
      </c>
    </row>
  </sheetData>
  <mergeCells count="1">
    <mergeCell ref="B2:F2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osiguranja&amp;RGodišnje izvješće</oddHeader>
    <oddFooter>&amp;CU izvješće su uključeni podatci zaključno s 31.12.2008. godine.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34"/>
  <sheetViews>
    <sheetView showGridLines="0" showRuler="0" view="pageLayout" zoomScaleNormal="100" workbookViewId="0">
      <selection activeCell="B2" sqref="B2:N2"/>
    </sheetView>
  </sheetViews>
  <sheetFormatPr defaultColWidth="10.42578125" defaultRowHeight="12.75" x14ac:dyDescent="0.2"/>
  <cols>
    <col min="1" max="1" width="3.5703125" style="4" customWidth="1"/>
    <col min="2" max="2" width="30.5703125" style="4" bestFit="1" customWidth="1"/>
    <col min="3" max="3" width="17.5703125" style="4" customWidth="1"/>
    <col min="4" max="4" width="8.5703125" style="4" bestFit="1" customWidth="1"/>
    <col min="5" max="5" width="7.5703125" style="4" customWidth="1"/>
    <col min="6" max="6" width="17.42578125" style="4" customWidth="1"/>
    <col min="7" max="7" width="8.140625" style="4" customWidth="1"/>
    <col min="8" max="8" width="7.7109375" style="4" customWidth="1"/>
    <col min="9" max="9" width="17.7109375" style="4" customWidth="1"/>
    <col min="10" max="10" width="9" style="4" customWidth="1"/>
    <col min="11" max="11" width="7.7109375" style="4" customWidth="1"/>
    <col min="12" max="12" width="17.7109375" style="4" customWidth="1"/>
    <col min="13" max="13" width="8.28515625" style="4" customWidth="1"/>
    <col min="14" max="14" width="7.28515625" style="4" customWidth="1"/>
    <col min="15" max="15" width="8.28515625" style="4" bestFit="1" customWidth="1"/>
    <col min="16" max="16" width="7.28515625" style="4" bestFit="1" customWidth="1"/>
    <col min="17" max="17" width="6.140625" style="4" bestFit="1" customWidth="1"/>
    <col min="18" max="16384" width="10.42578125" style="4"/>
  </cols>
  <sheetData>
    <row r="2" spans="2:16" ht="15.75" x14ac:dyDescent="0.25">
      <c r="B2" s="84" t="s">
        <v>29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6"/>
      <c r="O2" s="7"/>
    </row>
    <row r="3" spans="2:16" ht="16.5" thickBot="1" x14ac:dyDescent="0.3">
      <c r="B3" s="5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2:16" ht="15.75" x14ac:dyDescent="0.25">
      <c r="B4" s="93" t="s">
        <v>37</v>
      </c>
      <c r="C4" s="87" t="s">
        <v>46</v>
      </c>
      <c r="D4" s="87"/>
      <c r="E4" s="87"/>
      <c r="F4" s="87" t="s">
        <v>47</v>
      </c>
      <c r="G4" s="87"/>
      <c r="H4" s="87"/>
      <c r="I4" s="87" t="s">
        <v>48</v>
      </c>
      <c r="J4" s="87"/>
      <c r="K4" s="87"/>
      <c r="L4" s="87" t="s">
        <v>49</v>
      </c>
      <c r="M4" s="87"/>
      <c r="N4" s="88"/>
      <c r="O4" s="7"/>
    </row>
    <row r="5" spans="2:16" ht="39" customHeight="1" x14ac:dyDescent="0.25">
      <c r="B5" s="94"/>
      <c r="C5" s="24" t="s">
        <v>39</v>
      </c>
      <c r="D5" s="24" t="s">
        <v>32</v>
      </c>
      <c r="E5" s="25" t="s">
        <v>0</v>
      </c>
      <c r="F5" s="24" t="s">
        <v>39</v>
      </c>
      <c r="G5" s="24" t="s">
        <v>32</v>
      </c>
      <c r="H5" s="25" t="s">
        <v>0</v>
      </c>
      <c r="I5" s="24" t="s">
        <v>39</v>
      </c>
      <c r="J5" s="24" t="s">
        <v>32</v>
      </c>
      <c r="K5" s="25" t="s">
        <v>0</v>
      </c>
      <c r="L5" s="24" t="s">
        <v>39</v>
      </c>
      <c r="M5" s="24" t="s">
        <v>32</v>
      </c>
      <c r="N5" s="26" t="s">
        <v>0</v>
      </c>
      <c r="O5" s="7"/>
    </row>
    <row r="6" spans="2:16" ht="15.75" x14ac:dyDescent="0.25">
      <c r="B6" s="27" t="s">
        <v>2</v>
      </c>
      <c r="C6" s="28">
        <v>2903</v>
      </c>
      <c r="D6" s="29">
        <f t="shared" ref="D6:D12" si="0">C6/C$19*100</f>
        <v>9.0872096663119013</v>
      </c>
      <c r="E6" s="30">
        <f>D6^2</f>
        <v>82.577379519512462</v>
      </c>
      <c r="F6" s="28">
        <v>5739</v>
      </c>
      <c r="G6" s="29">
        <f t="shared" ref="G6:G14" si="1">F6/F$19*100</f>
        <v>14.366895308666699</v>
      </c>
      <c r="H6" s="30">
        <f t="shared" ref="H6:H17" si="2">G6^2</f>
        <v>206.40768081018919</v>
      </c>
      <c r="I6" s="28">
        <v>10112</v>
      </c>
      <c r="J6" s="29">
        <f t="shared" ref="J6:J17" si="3">I6/I$19*100</f>
        <v>18.552426382900652</v>
      </c>
      <c r="K6" s="30">
        <f t="shared" ref="K6:K17" si="4">J6^2</f>
        <v>344.19252469294815</v>
      </c>
      <c r="L6" s="31">
        <v>15038</v>
      </c>
      <c r="M6" s="29">
        <f t="shared" ref="M6:M17" si="5">L6/L$19*100</f>
        <v>22.806272559070642</v>
      </c>
      <c r="N6" s="32">
        <f t="shared" ref="N6:N14" si="6">M6^2</f>
        <v>520.12606803861854</v>
      </c>
      <c r="O6" s="7"/>
    </row>
    <row r="7" spans="2:16" ht="15.75" customHeight="1" x14ac:dyDescent="0.25">
      <c r="B7" s="27" t="s">
        <v>41</v>
      </c>
      <c r="C7" s="33">
        <v>10273</v>
      </c>
      <c r="D7" s="29">
        <f t="shared" si="0"/>
        <v>32.157390596631821</v>
      </c>
      <c r="E7" s="30">
        <f>D7^2</f>
        <v>1034.0977699843447</v>
      </c>
      <c r="F7" s="33">
        <v>11809</v>
      </c>
      <c r="G7" s="29">
        <f t="shared" si="1"/>
        <v>29.562409252490863</v>
      </c>
      <c r="H7" s="30">
        <f>G7^2</f>
        <v>873.93604081175738</v>
      </c>
      <c r="I7" s="28">
        <v>15163</v>
      </c>
      <c r="J7" s="29">
        <f t="shared" si="3"/>
        <v>27.819466104027153</v>
      </c>
      <c r="K7" s="30">
        <f>J7^2</f>
        <v>773.9226943131157</v>
      </c>
      <c r="L7" s="31">
        <v>16850</v>
      </c>
      <c r="M7" s="29">
        <f t="shared" si="5"/>
        <v>25.55430859292062</v>
      </c>
      <c r="N7" s="32">
        <f>M7^2</f>
        <v>653.02268766221664</v>
      </c>
      <c r="O7" s="7"/>
      <c r="P7" s="6" t="s">
        <v>1</v>
      </c>
    </row>
    <row r="8" spans="2:16" ht="15.75" x14ac:dyDescent="0.25">
      <c r="B8" s="27" t="s">
        <v>3</v>
      </c>
      <c r="C8" s="28">
        <v>5066</v>
      </c>
      <c r="D8" s="29">
        <f t="shared" si="0"/>
        <v>15.858010392537405</v>
      </c>
      <c r="E8" s="30">
        <f t="shared" ref="E8:E17" si="7">D8^2</f>
        <v>251.47649360982436</v>
      </c>
      <c r="F8" s="28">
        <v>6550</v>
      </c>
      <c r="G8" s="29">
        <f t="shared" si="1"/>
        <v>16.397136133780606</v>
      </c>
      <c r="H8" s="30">
        <f t="shared" si="2"/>
        <v>268.86607338973357</v>
      </c>
      <c r="I8" s="28">
        <v>8645</v>
      </c>
      <c r="J8" s="29">
        <f t="shared" si="3"/>
        <v>15.860930189890835</v>
      </c>
      <c r="K8" s="30">
        <f t="shared" si="4"/>
        <v>251.56910648859053</v>
      </c>
      <c r="L8" s="31">
        <v>11784</v>
      </c>
      <c r="M8" s="29">
        <f t="shared" si="5"/>
        <v>17.8713336770906</v>
      </c>
      <c r="N8" s="32">
        <f t="shared" si="6"/>
        <v>319.38456739791263</v>
      </c>
      <c r="O8" s="7"/>
    </row>
    <row r="9" spans="2:16" ht="15.75" x14ac:dyDescent="0.25">
      <c r="B9" s="34" t="s">
        <v>42</v>
      </c>
      <c r="C9" s="33">
        <v>1871</v>
      </c>
      <c r="D9" s="35">
        <f t="shared" si="0"/>
        <v>5.8567582795968196</v>
      </c>
      <c r="E9" s="30">
        <f t="shared" si="7"/>
        <v>34.301617545625895</v>
      </c>
      <c r="F9" s="33">
        <v>3004</v>
      </c>
      <c r="G9" s="35">
        <f t="shared" si="1"/>
        <v>7.5201522054773946</v>
      </c>
      <c r="H9" s="30">
        <f t="shared" si="2"/>
        <v>56.55268919354652</v>
      </c>
      <c r="I9" s="28">
        <v>4937</v>
      </c>
      <c r="J9" s="35">
        <f t="shared" si="3"/>
        <v>9.0578845977433264</v>
      </c>
      <c r="K9" s="30">
        <f t="shared" si="4"/>
        <v>82.045273386035788</v>
      </c>
      <c r="L9" s="31">
        <v>6993</v>
      </c>
      <c r="M9" s="29">
        <f t="shared" si="5"/>
        <v>10.605417210106463</v>
      </c>
      <c r="N9" s="32">
        <f t="shared" si="6"/>
        <v>112.47487420042235</v>
      </c>
      <c r="O9" s="7"/>
    </row>
    <row r="10" spans="2:16" ht="15.75" x14ac:dyDescent="0.25">
      <c r="B10" s="27" t="s">
        <v>4</v>
      </c>
      <c r="C10" s="28">
        <v>5327</v>
      </c>
      <c r="D10" s="29">
        <f t="shared" si="0"/>
        <v>16.675014086270583</v>
      </c>
      <c r="E10" s="30">
        <f t="shared" si="7"/>
        <v>278.05609477732236</v>
      </c>
      <c r="F10" s="28">
        <v>5956</v>
      </c>
      <c r="G10" s="29">
        <f t="shared" si="1"/>
        <v>14.910128673709508</v>
      </c>
      <c r="H10" s="30">
        <f t="shared" si="2"/>
        <v>222.31193706657444</v>
      </c>
      <c r="I10" s="28">
        <v>7082</v>
      </c>
      <c r="J10" s="29">
        <f t="shared" si="3"/>
        <v>12.993303366663609</v>
      </c>
      <c r="K10" s="30">
        <f t="shared" si="4"/>
        <v>168.82593237815186</v>
      </c>
      <c r="L10" s="31">
        <v>6054</v>
      </c>
      <c r="M10" s="35">
        <f t="shared" si="5"/>
        <v>9.1813521793199673</v>
      </c>
      <c r="N10" s="32">
        <f t="shared" si="6"/>
        <v>84.297227840703513</v>
      </c>
      <c r="O10" s="7"/>
    </row>
    <row r="11" spans="2:16" ht="15.75" x14ac:dyDescent="0.25">
      <c r="B11" s="27" t="s">
        <v>19</v>
      </c>
      <c r="C11" s="33">
        <v>1032</v>
      </c>
      <c r="D11" s="35">
        <f t="shared" si="0"/>
        <v>3.2304513867150817</v>
      </c>
      <c r="E11" s="30">
        <f t="shared" si="7"/>
        <v>10.435816161929393</v>
      </c>
      <c r="F11" s="33">
        <v>1147</v>
      </c>
      <c r="G11" s="35">
        <f t="shared" si="1"/>
        <v>2.8713763580834128</v>
      </c>
      <c r="H11" s="30">
        <f t="shared" si="2"/>
        <v>8.2448021897603638</v>
      </c>
      <c r="I11" s="28">
        <v>2371</v>
      </c>
      <c r="J11" s="35">
        <f t="shared" si="3"/>
        <v>4.3500596275571048</v>
      </c>
      <c r="K11" s="30">
        <f t="shared" si="4"/>
        <v>18.923018763302256</v>
      </c>
      <c r="L11" s="36">
        <v>2986</v>
      </c>
      <c r="M11" s="35">
        <f t="shared" si="5"/>
        <v>4.528496466377506</v>
      </c>
      <c r="N11" s="32">
        <f t="shared" si="6"/>
        <v>20.507280245993559</v>
      </c>
      <c r="O11" s="7"/>
    </row>
    <row r="12" spans="2:16" ht="15.75" x14ac:dyDescent="0.25">
      <c r="B12" s="27" t="s">
        <v>5</v>
      </c>
      <c r="C12" s="33">
        <v>2058</v>
      </c>
      <c r="D12" s="35">
        <f t="shared" si="0"/>
        <v>6.4421210793213541</v>
      </c>
      <c r="E12" s="30">
        <f t="shared" si="7"/>
        <v>41.50092400063653</v>
      </c>
      <c r="F12" s="33">
        <v>2167</v>
      </c>
      <c r="G12" s="35">
        <f t="shared" si="1"/>
        <v>5.4248235117408496</v>
      </c>
      <c r="H12" s="30">
        <f t="shared" si="2"/>
        <v>29.428710133536324</v>
      </c>
      <c r="I12" s="28">
        <v>2393</v>
      </c>
      <c r="J12" s="35">
        <f t="shared" si="3"/>
        <v>4.3904228969819288</v>
      </c>
      <c r="K12" s="30">
        <f t="shared" si="4"/>
        <v>19.275813214343192</v>
      </c>
      <c r="L12" s="36">
        <v>2578</v>
      </c>
      <c r="M12" s="35">
        <f t="shared" si="5"/>
        <v>3.9097333859079741</v>
      </c>
      <c r="N12" s="32">
        <f t="shared" si="6"/>
        <v>15.286015148883433</v>
      </c>
      <c r="O12" s="7"/>
    </row>
    <row r="13" spans="2:16" ht="15.75" x14ac:dyDescent="0.25">
      <c r="B13" s="27" t="s">
        <v>43</v>
      </c>
      <c r="C13" s="33" t="s">
        <v>50</v>
      </c>
      <c r="D13" s="35" t="s">
        <v>50</v>
      </c>
      <c r="E13" s="30" t="s">
        <v>50</v>
      </c>
      <c r="F13" s="33">
        <v>1149</v>
      </c>
      <c r="G13" s="35">
        <f t="shared" si="1"/>
        <v>2.8763831172082313</v>
      </c>
      <c r="H13" s="30">
        <f t="shared" si="2"/>
        <v>8.2735798369605416</v>
      </c>
      <c r="I13" s="28">
        <v>1684</v>
      </c>
      <c r="J13" s="35">
        <f t="shared" si="3"/>
        <v>3.0896248050637558</v>
      </c>
      <c r="K13" s="30">
        <f t="shared" si="4"/>
        <v>9.5457814360652513</v>
      </c>
      <c r="L13" s="36">
        <v>1877</v>
      </c>
      <c r="M13" s="35">
        <f t="shared" si="5"/>
        <v>2.8466134853953715</v>
      </c>
      <c r="N13" s="32">
        <f t="shared" si="6"/>
        <v>8.1032083352347843</v>
      </c>
      <c r="O13" s="7"/>
    </row>
    <row r="14" spans="2:16" ht="15.75" x14ac:dyDescent="0.25">
      <c r="B14" s="37" t="s">
        <v>44</v>
      </c>
      <c r="C14" s="38" t="s">
        <v>50</v>
      </c>
      <c r="D14" s="35" t="s">
        <v>50</v>
      </c>
      <c r="E14" s="30" t="s">
        <v>50</v>
      </c>
      <c r="F14" s="38">
        <v>911</v>
      </c>
      <c r="G14" s="35">
        <f t="shared" si="1"/>
        <v>2.2805787813548291</v>
      </c>
      <c r="H14" s="30">
        <f t="shared" si="2"/>
        <v>5.2010395779658776</v>
      </c>
      <c r="I14" s="39">
        <v>770</v>
      </c>
      <c r="J14" s="35">
        <f t="shared" si="3"/>
        <v>1.4127144298688195</v>
      </c>
      <c r="K14" s="30">
        <f t="shared" si="4"/>
        <v>1.9957620603595836</v>
      </c>
      <c r="L14" s="36">
        <v>640</v>
      </c>
      <c r="M14" s="35">
        <f t="shared" si="5"/>
        <v>0.97060875367769728</v>
      </c>
      <c r="N14" s="32">
        <f t="shared" si="6"/>
        <v>0.94208135271577287</v>
      </c>
      <c r="O14" s="7"/>
    </row>
    <row r="15" spans="2:16" ht="15.75" x14ac:dyDescent="0.25">
      <c r="B15" s="27" t="s">
        <v>21</v>
      </c>
      <c r="C15" s="28">
        <v>1324</v>
      </c>
      <c r="D15" s="35">
        <f t="shared" ref="D15:D17" si="8">C15/C$19*100</f>
        <v>4.1444938333437671</v>
      </c>
      <c r="E15" s="30">
        <f t="shared" si="7"/>
        <v>17.176829134624512</v>
      </c>
      <c r="F15" s="38" t="s">
        <v>50</v>
      </c>
      <c r="G15" s="35" t="s">
        <v>50</v>
      </c>
      <c r="H15" s="30" t="s">
        <v>50</v>
      </c>
      <c r="I15" s="38" t="s">
        <v>50</v>
      </c>
      <c r="J15" s="35" t="s">
        <v>50</v>
      </c>
      <c r="K15" s="30" t="s">
        <v>50</v>
      </c>
      <c r="L15" s="36" t="s">
        <v>50</v>
      </c>
      <c r="M15" s="35" t="s">
        <v>50</v>
      </c>
      <c r="N15" s="32" t="s">
        <v>50</v>
      </c>
      <c r="O15" s="7"/>
    </row>
    <row r="16" spans="2:16" ht="15.75" x14ac:dyDescent="0.25">
      <c r="B16" s="37" t="s">
        <v>6</v>
      </c>
      <c r="C16" s="38" t="s">
        <v>50</v>
      </c>
      <c r="D16" s="35" t="s">
        <v>50</v>
      </c>
      <c r="E16" s="30" t="s">
        <v>50</v>
      </c>
      <c r="F16" s="38" t="s">
        <v>50</v>
      </c>
      <c r="G16" s="35" t="s">
        <v>50</v>
      </c>
      <c r="H16" s="30" t="s">
        <v>50</v>
      </c>
      <c r="I16" s="39" t="s">
        <v>50</v>
      </c>
      <c r="J16" s="35" t="s">
        <v>50</v>
      </c>
      <c r="K16" s="30" t="s">
        <v>50</v>
      </c>
      <c r="L16" s="36" t="s">
        <v>50</v>
      </c>
      <c r="M16" s="35" t="s">
        <v>50</v>
      </c>
      <c r="N16" s="32" t="s">
        <v>50</v>
      </c>
      <c r="O16" s="7"/>
    </row>
    <row r="17" spans="2:15" ht="15.75" x14ac:dyDescent="0.25">
      <c r="B17" s="27" t="s">
        <v>7</v>
      </c>
      <c r="C17" s="38">
        <v>1591</v>
      </c>
      <c r="D17" s="35">
        <f t="shared" si="8"/>
        <v>4.9802792211857509</v>
      </c>
      <c r="E17" s="30">
        <f t="shared" si="7"/>
        <v>24.80318112097455</v>
      </c>
      <c r="F17" s="38">
        <v>1514</v>
      </c>
      <c r="G17" s="35">
        <f t="shared" ref="G17" si="9">F17/F$19*100</f>
        <v>3.7901166574876086</v>
      </c>
      <c r="H17" s="30">
        <f t="shared" si="2"/>
        <v>14.364984277365043</v>
      </c>
      <c r="I17" s="39">
        <v>1348</v>
      </c>
      <c r="J17" s="35">
        <f t="shared" si="3"/>
        <v>2.4731675993028159</v>
      </c>
      <c r="K17" s="30">
        <f t="shared" si="4"/>
        <v>6.1165579742412541</v>
      </c>
      <c r="L17" s="36">
        <v>1138</v>
      </c>
      <c r="M17" s="35">
        <f t="shared" si="5"/>
        <v>1.7258636901331554</v>
      </c>
      <c r="N17" s="32">
        <f>M17^2</f>
        <v>2.9786054769200323</v>
      </c>
      <c r="O17" s="7"/>
    </row>
    <row r="18" spans="2:15" ht="15.75" x14ac:dyDescent="0.25">
      <c r="B18" s="27" t="s">
        <v>22</v>
      </c>
      <c r="C18" s="33">
        <v>501</v>
      </c>
      <c r="D18" s="35">
        <f>C18/C$19*100</f>
        <v>1.5682714580855195</v>
      </c>
      <c r="E18" s="30">
        <f>D18^2</f>
        <v>2.4594753662456812</v>
      </c>
      <c r="F18" s="33" t="s">
        <v>50</v>
      </c>
      <c r="G18" s="35" t="s">
        <v>50</v>
      </c>
      <c r="H18" s="30" t="s">
        <v>50</v>
      </c>
      <c r="I18" s="28" t="s">
        <v>50</v>
      </c>
      <c r="J18" s="35" t="s">
        <v>50</v>
      </c>
      <c r="K18" s="30" t="s">
        <v>50</v>
      </c>
      <c r="L18" s="36" t="s">
        <v>50</v>
      </c>
      <c r="M18" s="35" t="s">
        <v>50</v>
      </c>
      <c r="N18" s="32" t="s">
        <v>50</v>
      </c>
      <c r="O18" s="7"/>
    </row>
    <row r="19" spans="2:15" ht="16.5" thickBot="1" x14ac:dyDescent="0.3">
      <c r="B19" s="40" t="s">
        <v>31</v>
      </c>
      <c r="C19" s="41">
        <f t="shared" ref="C19:N19" si="10">SUM(C6:C18)</f>
        <v>31946</v>
      </c>
      <c r="D19" s="42">
        <f t="shared" si="10"/>
        <v>100.00000000000001</v>
      </c>
      <c r="E19" s="41">
        <f t="shared" si="10"/>
        <v>1776.8855812210406</v>
      </c>
      <c r="F19" s="41">
        <f t="shared" si="10"/>
        <v>39946</v>
      </c>
      <c r="G19" s="42">
        <f t="shared" si="10"/>
        <v>100.00000000000003</v>
      </c>
      <c r="H19" s="41">
        <f t="shared" si="10"/>
        <v>1693.5875372873893</v>
      </c>
      <c r="I19" s="41">
        <f t="shared" si="10"/>
        <v>54505</v>
      </c>
      <c r="J19" s="42">
        <f t="shared" si="10"/>
        <v>99.999999999999986</v>
      </c>
      <c r="K19" s="41">
        <f t="shared" si="10"/>
        <v>1676.4124647071535</v>
      </c>
      <c r="L19" s="41">
        <f t="shared" si="10"/>
        <v>65938</v>
      </c>
      <c r="M19" s="42">
        <f t="shared" si="10"/>
        <v>99.999999999999986</v>
      </c>
      <c r="N19" s="43">
        <f t="shared" si="10"/>
        <v>1737.1226156996213</v>
      </c>
      <c r="O19" s="7"/>
    </row>
    <row r="20" spans="2:15" ht="15.75" x14ac:dyDescent="0.25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2:15" ht="16.5" thickBot="1" x14ac:dyDescent="0.3">
      <c r="B21" s="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2:15" ht="15.75" x14ac:dyDescent="0.25">
      <c r="B22" s="89"/>
      <c r="C22" s="90"/>
      <c r="D22" s="75" t="s">
        <v>46</v>
      </c>
      <c r="E22" s="75" t="s">
        <v>47</v>
      </c>
      <c r="F22" s="75" t="s">
        <v>48</v>
      </c>
      <c r="G22" s="76" t="s">
        <v>49</v>
      </c>
      <c r="H22" s="7"/>
      <c r="I22" s="7"/>
      <c r="J22" s="7"/>
      <c r="K22" s="7"/>
      <c r="L22" s="7"/>
      <c r="M22" s="7"/>
      <c r="N22" s="7"/>
      <c r="O22" s="7"/>
    </row>
    <row r="23" spans="2:15" ht="15.75" x14ac:dyDescent="0.25">
      <c r="B23" s="95" t="s">
        <v>33</v>
      </c>
      <c r="C23" s="96"/>
      <c r="D23" s="44">
        <f>(D6+D7+D8+D10)/100</f>
        <v>0.73777624741751713</v>
      </c>
      <c r="E23" s="44">
        <f>(G6+G7+G8+G10)/100</f>
        <v>0.75236569368647677</v>
      </c>
      <c r="F23" s="44">
        <f>(J6+J7+J8+J10)/100</f>
        <v>0.75226126043482255</v>
      </c>
      <c r="G23" s="77">
        <f>(M6+M7+M8+M9)/100</f>
        <v>0.76837332039188322</v>
      </c>
      <c r="H23" s="7"/>
      <c r="I23" s="7"/>
      <c r="J23" s="7"/>
      <c r="K23" s="7"/>
      <c r="L23" s="7"/>
      <c r="M23" s="7"/>
      <c r="N23" s="7"/>
      <c r="O23" s="7"/>
    </row>
    <row r="24" spans="2:15" ht="16.5" thickBot="1" x14ac:dyDescent="0.3">
      <c r="B24" s="91" t="s">
        <v>0</v>
      </c>
      <c r="C24" s="92"/>
      <c r="D24" s="78">
        <f>E19</f>
        <v>1776.8855812210406</v>
      </c>
      <c r="E24" s="78">
        <f>H19</f>
        <v>1693.5875372873893</v>
      </c>
      <c r="F24" s="78">
        <f>K19</f>
        <v>1676.4124647071535</v>
      </c>
      <c r="G24" s="79">
        <f>N19</f>
        <v>1737.1226156996213</v>
      </c>
      <c r="H24" s="7"/>
      <c r="I24" s="7"/>
      <c r="J24" s="7"/>
      <c r="K24" s="7"/>
      <c r="L24" s="7"/>
      <c r="M24" s="7"/>
      <c r="N24" s="7"/>
      <c r="O24" s="7"/>
    </row>
    <row r="28" spans="2:15" x14ac:dyDescent="0.2">
      <c r="F28" s="12"/>
    </row>
    <row r="29" spans="2:15" x14ac:dyDescent="0.2">
      <c r="F29" s="12"/>
    </row>
    <row r="30" spans="2:15" x14ac:dyDescent="0.2">
      <c r="F30" s="12"/>
    </row>
    <row r="31" spans="2:15" x14ac:dyDescent="0.2">
      <c r="F31" s="12"/>
    </row>
    <row r="32" spans="2:15" x14ac:dyDescent="0.2">
      <c r="F32" s="12"/>
    </row>
    <row r="33" spans="6:6" x14ac:dyDescent="0.2">
      <c r="F33" s="12"/>
    </row>
    <row r="34" spans="6:6" x14ac:dyDescent="0.2">
      <c r="F34" s="13"/>
    </row>
  </sheetData>
  <mergeCells count="9">
    <mergeCell ref="B2:N2"/>
    <mergeCell ref="L4:N4"/>
    <mergeCell ref="B22:C22"/>
    <mergeCell ref="B24:C24"/>
    <mergeCell ref="B4:B5"/>
    <mergeCell ref="C4:E4"/>
    <mergeCell ref="F4:H4"/>
    <mergeCell ref="I4:K4"/>
    <mergeCell ref="B23:C23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scale="77" orientation="landscape" r:id="rId1"/>
  <headerFooter>
    <oddHeader>&amp;LAgencija za osiguranje u BiH&amp;CStatistika tržišta osiguranja&amp;RGodišnje izvješće</oddHeader>
    <oddFooter>&amp;CU izvješće su uključeni podatci zaključno s 31.12.2008. godine.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showGridLines="0" showRuler="0" view="pageLayout" zoomScaleNormal="100" workbookViewId="0">
      <selection activeCell="B2" sqref="B2:N2"/>
    </sheetView>
  </sheetViews>
  <sheetFormatPr defaultColWidth="10.42578125" defaultRowHeight="15.75" x14ac:dyDescent="0.25"/>
  <cols>
    <col min="1" max="1" width="3.5703125" style="7" customWidth="1"/>
    <col min="2" max="2" width="37.42578125" style="7" customWidth="1"/>
    <col min="3" max="3" width="17.7109375" style="7" customWidth="1"/>
    <col min="4" max="4" width="9.28515625" style="7" customWidth="1"/>
    <col min="5" max="5" width="8.42578125" style="7" customWidth="1"/>
    <col min="6" max="6" width="17.7109375" style="7" customWidth="1"/>
    <col min="7" max="7" width="9.5703125" style="7" customWidth="1"/>
    <col min="8" max="8" width="7.85546875" style="7" customWidth="1"/>
    <col min="9" max="9" width="17.7109375" style="7" customWidth="1"/>
    <col min="10" max="10" width="9.28515625" style="7" customWidth="1"/>
    <col min="11" max="11" width="7.85546875" style="7" customWidth="1"/>
    <col min="12" max="12" width="17.7109375" style="7" customWidth="1"/>
    <col min="13" max="13" width="8.5703125" style="7" customWidth="1"/>
    <col min="14" max="14" width="8.42578125" style="7" customWidth="1"/>
    <col min="15" max="15" width="8.42578125" style="7" bestFit="1" customWidth="1"/>
    <col min="16" max="16" width="7.28515625" style="7" bestFit="1" customWidth="1"/>
    <col min="17" max="17" width="4.5703125" style="7" bestFit="1" customWidth="1"/>
    <col min="18" max="16384" width="10.42578125" style="7"/>
  </cols>
  <sheetData>
    <row r="1" spans="2:14" ht="12.75" customHeight="1" x14ac:dyDescent="0.25"/>
    <row r="2" spans="2:14" x14ac:dyDescent="0.25">
      <c r="B2" s="84" t="s">
        <v>30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6"/>
    </row>
    <row r="3" spans="2:14" ht="16.5" customHeight="1" thickBot="1" x14ac:dyDescent="0.3">
      <c r="B3" s="5"/>
    </row>
    <row r="4" spans="2:14" x14ac:dyDescent="0.25">
      <c r="B4" s="93" t="s">
        <v>37</v>
      </c>
      <c r="C4" s="87" t="s">
        <v>46</v>
      </c>
      <c r="D4" s="87"/>
      <c r="E4" s="87"/>
      <c r="F4" s="87" t="s">
        <v>47</v>
      </c>
      <c r="G4" s="87"/>
      <c r="H4" s="87"/>
      <c r="I4" s="87" t="s">
        <v>48</v>
      </c>
      <c r="J4" s="87"/>
      <c r="K4" s="87"/>
      <c r="L4" s="87" t="s">
        <v>49</v>
      </c>
      <c r="M4" s="87"/>
      <c r="N4" s="88"/>
    </row>
    <row r="5" spans="2:14" ht="39" customHeight="1" x14ac:dyDescent="0.25">
      <c r="B5" s="94"/>
      <c r="C5" s="24" t="s">
        <v>38</v>
      </c>
      <c r="D5" s="24" t="s">
        <v>32</v>
      </c>
      <c r="E5" s="25" t="s">
        <v>0</v>
      </c>
      <c r="F5" s="24" t="s">
        <v>39</v>
      </c>
      <c r="G5" s="24" t="s">
        <v>32</v>
      </c>
      <c r="H5" s="25" t="s">
        <v>0</v>
      </c>
      <c r="I5" s="24" t="s">
        <v>39</v>
      </c>
      <c r="J5" s="24" t="s">
        <v>32</v>
      </c>
      <c r="K5" s="25" t="s">
        <v>0</v>
      </c>
      <c r="L5" s="24" t="s">
        <v>39</v>
      </c>
      <c r="M5" s="24" t="s">
        <v>32</v>
      </c>
      <c r="N5" s="26" t="s">
        <v>0</v>
      </c>
    </row>
    <row r="6" spans="2:14" x14ac:dyDescent="0.25">
      <c r="B6" s="45" t="s">
        <v>5</v>
      </c>
      <c r="C6" s="46">
        <v>46763</v>
      </c>
      <c r="D6" s="29">
        <f t="shared" ref="D6:D25" si="0">C6/C$36*100</f>
        <v>15.484590906532183</v>
      </c>
      <c r="E6" s="47">
        <f t="shared" ref="E6:E35" si="1">D6^2</f>
        <v>239.77255554265918</v>
      </c>
      <c r="F6" s="48">
        <v>47313</v>
      </c>
      <c r="G6" s="29">
        <f t="shared" ref="G6:G35" si="2">F6/F$36*100</f>
        <v>14.755202664562628</v>
      </c>
      <c r="H6" s="47">
        <f>G6^2</f>
        <v>217.71600567231607</v>
      </c>
      <c r="I6" s="48">
        <v>50228</v>
      </c>
      <c r="J6" s="29">
        <f t="shared" ref="J6:J31" si="3">I6/I$36*100</f>
        <v>14.444914169693519</v>
      </c>
      <c r="K6" s="47">
        <f>J6^2</f>
        <v>208.65554536981259</v>
      </c>
      <c r="L6" s="49">
        <v>51111</v>
      </c>
      <c r="M6" s="29">
        <f t="shared" ref="M6:M31" si="4">L6/L$36*100</f>
        <v>13.201791544406333</v>
      </c>
      <c r="N6" s="50">
        <f>M6^2</f>
        <v>174.28729998195857</v>
      </c>
    </row>
    <row r="7" spans="2:14" x14ac:dyDescent="0.25">
      <c r="B7" s="45" t="s">
        <v>43</v>
      </c>
      <c r="C7" s="48" t="s">
        <v>50</v>
      </c>
      <c r="D7" s="35" t="s">
        <v>50</v>
      </c>
      <c r="E7" s="47" t="s">
        <v>50</v>
      </c>
      <c r="F7" s="48" t="s">
        <v>50</v>
      </c>
      <c r="G7" s="35" t="s">
        <v>50</v>
      </c>
      <c r="H7" s="47" t="s">
        <v>50</v>
      </c>
      <c r="I7" s="48">
        <v>37901</v>
      </c>
      <c r="J7" s="29">
        <f t="shared" si="3"/>
        <v>10.899830611323447</v>
      </c>
      <c r="K7" s="47">
        <f t="shared" ref="K7:K31" si="5">J7^2</f>
        <v>118.80630735554367</v>
      </c>
      <c r="L7" s="49">
        <v>44578</v>
      </c>
      <c r="M7" s="29">
        <f t="shared" si="4"/>
        <v>11.514340620738107</v>
      </c>
      <c r="N7" s="50">
        <f t="shared" ref="N7:N31" si="6">M7^2</f>
        <v>132.58003993037963</v>
      </c>
    </row>
    <row r="8" spans="2:14" x14ac:dyDescent="0.25">
      <c r="B8" s="45" t="s">
        <v>8</v>
      </c>
      <c r="C8" s="48">
        <v>21179</v>
      </c>
      <c r="D8" s="29">
        <f t="shared" si="0"/>
        <v>7.0129835726844973</v>
      </c>
      <c r="E8" s="47">
        <f t="shared" si="1"/>
        <v>49.181938590742618</v>
      </c>
      <c r="F8" s="48">
        <v>24092</v>
      </c>
      <c r="G8" s="29">
        <f t="shared" si="2"/>
        <v>7.5134179315334642</v>
      </c>
      <c r="H8" s="47">
        <f t="shared" ref="H8:H35" si="7">G8^2</f>
        <v>56.451449013888599</v>
      </c>
      <c r="I8" s="48">
        <v>28191</v>
      </c>
      <c r="J8" s="29">
        <f t="shared" si="3"/>
        <v>8.1073619367251322</v>
      </c>
      <c r="K8" s="47">
        <f t="shared" si="5"/>
        <v>65.72931757305949</v>
      </c>
      <c r="L8" s="49">
        <v>31782</v>
      </c>
      <c r="M8" s="29">
        <f t="shared" si="4"/>
        <v>8.2091788238211354</v>
      </c>
      <c r="N8" s="50">
        <f t="shared" si="6"/>
        <v>67.390616961473356</v>
      </c>
    </row>
    <row r="9" spans="2:14" x14ac:dyDescent="0.25">
      <c r="B9" s="45" t="s">
        <v>4</v>
      </c>
      <c r="C9" s="46">
        <v>28489</v>
      </c>
      <c r="D9" s="29">
        <f t="shared" si="0"/>
        <v>9.4335374192458872</v>
      </c>
      <c r="E9" s="47">
        <f t="shared" si="1"/>
        <v>88.991628240312352</v>
      </c>
      <c r="F9" s="46">
        <v>26705</v>
      </c>
      <c r="G9" s="29">
        <f t="shared" si="2"/>
        <v>8.3283175270463712</v>
      </c>
      <c r="H9" s="47">
        <f t="shared" si="7"/>
        <v>69.360872831307788</v>
      </c>
      <c r="I9" s="48">
        <v>27748</v>
      </c>
      <c r="J9" s="29">
        <f t="shared" si="3"/>
        <v>7.9799609457007206</v>
      </c>
      <c r="K9" s="47">
        <f t="shared" si="5"/>
        <v>63.679776694908739</v>
      </c>
      <c r="L9" s="49">
        <v>30937</v>
      </c>
      <c r="M9" s="29">
        <f t="shared" si="4"/>
        <v>7.9909182956564866</v>
      </c>
      <c r="N9" s="50">
        <f t="shared" si="6"/>
        <v>63.854775207857571</v>
      </c>
    </row>
    <row r="10" spans="2:14" x14ac:dyDescent="0.25">
      <c r="B10" s="45" t="s">
        <v>19</v>
      </c>
      <c r="C10" s="46">
        <v>21338</v>
      </c>
      <c r="D10" s="74">
        <f t="shared" si="0"/>
        <v>7.0656331023155854</v>
      </c>
      <c r="E10" s="47">
        <f t="shared" si="1"/>
        <v>49.923171136537761</v>
      </c>
      <c r="F10" s="46">
        <v>22715</v>
      </c>
      <c r="G10" s="29">
        <f t="shared" si="2"/>
        <v>7.0839817497419331</v>
      </c>
      <c r="H10" s="47">
        <f t="shared" si="7"/>
        <v>50.182797430676779</v>
      </c>
      <c r="I10" s="48">
        <v>27331</v>
      </c>
      <c r="J10" s="35">
        <f t="shared" si="3"/>
        <v>7.8600372137432029</v>
      </c>
      <c r="K10" s="47">
        <f t="shared" si="5"/>
        <v>61.780185001428009</v>
      </c>
      <c r="L10" s="49">
        <v>29573</v>
      </c>
      <c r="M10" s="51">
        <f t="shared" si="4"/>
        <v>7.6386018927966273</v>
      </c>
      <c r="N10" s="50">
        <f t="shared" si="6"/>
        <v>58.348238876636216</v>
      </c>
    </row>
    <row r="11" spans="2:14" x14ac:dyDescent="0.25">
      <c r="B11" s="45" t="s">
        <v>9</v>
      </c>
      <c r="C11" s="48">
        <v>14495</v>
      </c>
      <c r="D11" s="51">
        <f t="shared" si="0"/>
        <v>4.7997165534756974</v>
      </c>
      <c r="E11" s="47">
        <f t="shared" si="1"/>
        <v>23.037278993708625</v>
      </c>
      <c r="F11" s="48">
        <v>17617</v>
      </c>
      <c r="G11" s="51">
        <f t="shared" si="2"/>
        <v>5.4941010999429292</v>
      </c>
      <c r="H11" s="47">
        <f t="shared" si="7"/>
        <v>30.185146896394105</v>
      </c>
      <c r="I11" s="48">
        <v>20611</v>
      </c>
      <c r="J11" s="35">
        <f t="shared" si="3"/>
        <v>5.9274533318378815</v>
      </c>
      <c r="K11" s="47">
        <f t="shared" si="5"/>
        <v>35.134703001116002</v>
      </c>
      <c r="L11" s="48">
        <v>24040</v>
      </c>
      <c r="M11" s="51">
        <f t="shared" si="4"/>
        <v>6.2094474521634915</v>
      </c>
      <c r="N11" s="50">
        <f t="shared" si="6"/>
        <v>38.557237661179677</v>
      </c>
    </row>
    <row r="12" spans="2:14" x14ac:dyDescent="0.25">
      <c r="B12" s="52" t="s">
        <v>6</v>
      </c>
      <c r="C12" s="48">
        <v>16155</v>
      </c>
      <c r="D12" s="51">
        <f t="shared" si="0"/>
        <v>5.349390887988954</v>
      </c>
      <c r="E12" s="47">
        <f t="shared" si="1"/>
        <v>28.615982872499249</v>
      </c>
      <c r="F12" s="48">
        <v>15308</v>
      </c>
      <c r="G12" s="51">
        <f t="shared" si="2"/>
        <v>4.7740080398436939</v>
      </c>
      <c r="H12" s="47">
        <f t="shared" si="7"/>
        <v>22.791152764492228</v>
      </c>
      <c r="I12" s="48">
        <v>16355</v>
      </c>
      <c r="J12" s="35">
        <f t="shared" si="3"/>
        <v>4.7034835399645116</v>
      </c>
      <c r="K12" s="47">
        <f t="shared" si="5"/>
        <v>22.122757410717092</v>
      </c>
      <c r="L12" s="48">
        <v>17789</v>
      </c>
      <c r="M12" s="51">
        <f t="shared" si="4"/>
        <v>4.5948361367111623</v>
      </c>
      <c r="N12" s="50">
        <f t="shared" si="6"/>
        <v>21.112519123226758</v>
      </c>
    </row>
    <row r="13" spans="2:14" x14ac:dyDescent="0.25">
      <c r="B13" s="52" t="s">
        <v>3</v>
      </c>
      <c r="C13" s="48">
        <v>11991</v>
      </c>
      <c r="D13" s="51">
        <f t="shared" si="0"/>
        <v>3.9705692440653384</v>
      </c>
      <c r="E13" s="47">
        <f t="shared" si="1"/>
        <v>15.765420121917593</v>
      </c>
      <c r="F13" s="48">
        <v>14557</v>
      </c>
      <c r="G13" s="51">
        <f t="shared" si="2"/>
        <v>4.5397984737395252</v>
      </c>
      <c r="H13" s="47">
        <f t="shared" si="7"/>
        <v>20.609770182167722</v>
      </c>
      <c r="I13" s="48">
        <v>17997</v>
      </c>
      <c r="J13" s="51">
        <f t="shared" si="3"/>
        <v>5.1757012087276868</v>
      </c>
      <c r="K13" s="47">
        <f t="shared" si="5"/>
        <v>26.787883002025239</v>
      </c>
      <c r="L13" s="48">
        <v>21458</v>
      </c>
      <c r="M13" s="51">
        <f t="shared" si="4"/>
        <v>5.542525932966897</v>
      </c>
      <c r="N13" s="50">
        <f t="shared" si="6"/>
        <v>30.719593717610572</v>
      </c>
    </row>
    <row r="14" spans="2:14" x14ac:dyDescent="0.25">
      <c r="B14" s="45" t="s">
        <v>20</v>
      </c>
      <c r="C14" s="48">
        <v>16798</v>
      </c>
      <c r="D14" s="51">
        <f t="shared" si="0"/>
        <v>5.5623069103335459</v>
      </c>
      <c r="E14" s="47">
        <f t="shared" si="1"/>
        <v>30.939258164744317</v>
      </c>
      <c r="F14" s="48">
        <v>17665</v>
      </c>
      <c r="G14" s="51">
        <f t="shared" si="2"/>
        <v>5.5090705529029824</v>
      </c>
      <c r="H14" s="47">
        <f t="shared" si="7"/>
        <v>30.349858356862772</v>
      </c>
      <c r="I14" s="48">
        <v>19282</v>
      </c>
      <c r="J14" s="51">
        <f t="shared" si="3"/>
        <v>5.5452503587646422</v>
      </c>
      <c r="K14" s="47">
        <f t="shared" si="5"/>
        <v>30.749801541379394</v>
      </c>
      <c r="L14" s="48">
        <v>20994</v>
      </c>
      <c r="M14" s="51">
        <f t="shared" si="4"/>
        <v>5.4226763648386163</v>
      </c>
      <c r="N14" s="50">
        <f t="shared" si="6"/>
        <v>29.40541895777935</v>
      </c>
    </row>
    <row r="15" spans="2:14" x14ac:dyDescent="0.25">
      <c r="B15" s="45" t="s">
        <v>10</v>
      </c>
      <c r="C15" s="48">
        <v>17229</v>
      </c>
      <c r="D15" s="51">
        <f t="shared" si="0"/>
        <v>5.7050235598366879</v>
      </c>
      <c r="E15" s="47">
        <f t="shared" si="1"/>
        <v>32.547293818291678</v>
      </c>
      <c r="F15" s="48">
        <v>17818</v>
      </c>
      <c r="G15" s="51">
        <f t="shared" si="2"/>
        <v>5.5567856842131524</v>
      </c>
      <c r="H15" s="47">
        <f t="shared" si="7"/>
        <v>30.877867140276233</v>
      </c>
      <c r="I15" s="48">
        <v>20719</v>
      </c>
      <c r="J15" s="51">
        <f t="shared" si="3"/>
        <v>5.9585127156542166</v>
      </c>
      <c r="K15" s="47">
        <f t="shared" si="5"/>
        <v>35.503873782612985</v>
      </c>
      <c r="L15" s="48">
        <v>18232</v>
      </c>
      <c r="M15" s="51">
        <f t="shared" si="4"/>
        <v>4.7092614786957059</v>
      </c>
      <c r="N15" s="50">
        <f t="shared" si="6"/>
        <v>22.177143674727265</v>
      </c>
    </row>
    <row r="16" spans="2:14" x14ac:dyDescent="0.25">
      <c r="B16" s="45" t="s">
        <v>11</v>
      </c>
      <c r="C16" s="48">
        <v>9411</v>
      </c>
      <c r="D16" s="51">
        <f t="shared" si="0"/>
        <v>3.1162561217495539</v>
      </c>
      <c r="E16" s="47">
        <f>D16^2</f>
        <v>9.7110522163415709</v>
      </c>
      <c r="F16" s="48">
        <v>10784</v>
      </c>
      <c r="G16" s="51">
        <f t="shared" si="2"/>
        <v>3.3631370983586617</v>
      </c>
      <c r="H16" s="47">
        <f>G16^2</f>
        <v>11.310691142356319</v>
      </c>
      <c r="I16" s="48">
        <v>11851</v>
      </c>
      <c r="J16" s="51">
        <f t="shared" si="3"/>
        <v>3.4081922000684459</v>
      </c>
      <c r="K16" s="47">
        <f>J16^2</f>
        <v>11.615774072607394</v>
      </c>
      <c r="L16" s="48">
        <v>12449</v>
      </c>
      <c r="M16" s="51">
        <f t="shared" si="4"/>
        <v>3.2155329173037983</v>
      </c>
      <c r="N16" s="50">
        <f>M16^2</f>
        <v>10.339651942264275</v>
      </c>
    </row>
    <row r="17" spans="2:14" x14ac:dyDescent="0.25">
      <c r="B17" s="45" t="s">
        <v>40</v>
      </c>
      <c r="C17" s="48">
        <v>4412</v>
      </c>
      <c r="D17" s="51">
        <f t="shared" si="0"/>
        <v>1.460941664983427</v>
      </c>
      <c r="E17" s="47">
        <f t="shared" si="1"/>
        <v>2.134350548484548</v>
      </c>
      <c r="F17" s="48">
        <v>5442</v>
      </c>
      <c r="G17" s="51">
        <f t="shared" si="2"/>
        <v>1.6971617293460532</v>
      </c>
      <c r="H17" s="47">
        <f t="shared" si="7"/>
        <v>2.8803579355568862</v>
      </c>
      <c r="I17" s="48">
        <v>5930</v>
      </c>
      <c r="J17" s="51">
        <f t="shared" si="3"/>
        <v>1.7053902410265702</v>
      </c>
      <c r="K17" s="47">
        <f t="shared" si="5"/>
        <v>2.9083558741886635</v>
      </c>
      <c r="L17" s="48">
        <v>7990</v>
      </c>
      <c r="M17" s="51">
        <f t="shared" si="4"/>
        <v>2.063788899450345</v>
      </c>
      <c r="N17" s="50">
        <f t="shared" si="6"/>
        <v>4.2592246214944662</v>
      </c>
    </row>
    <row r="18" spans="2:14" x14ac:dyDescent="0.25">
      <c r="B18" s="45" t="s">
        <v>13</v>
      </c>
      <c r="C18" s="48">
        <v>9597</v>
      </c>
      <c r="D18" s="51">
        <f t="shared" si="0"/>
        <v>3.1778461375444129</v>
      </c>
      <c r="E18" s="47">
        <f>D18^2</f>
        <v>10.098706073905944</v>
      </c>
      <c r="F18" s="48">
        <v>10460</v>
      </c>
      <c r="G18" s="51">
        <f t="shared" si="2"/>
        <v>3.2620932908783011</v>
      </c>
      <c r="H18" s="47">
        <f>G18^2</f>
        <v>10.641252638393224</v>
      </c>
      <c r="I18" s="48">
        <v>11964</v>
      </c>
      <c r="J18" s="51">
        <f t="shared" si="3"/>
        <v>3.4406895183207227</v>
      </c>
      <c r="K18" s="47">
        <f>J18^2</f>
        <v>11.838344361482086</v>
      </c>
      <c r="L18" s="48">
        <v>12917</v>
      </c>
      <c r="M18" s="51">
        <f t="shared" si="4"/>
        <v>3.3364156713642186</v>
      </c>
      <c r="N18" s="50">
        <f>M18^2</f>
        <v>11.13166953212475</v>
      </c>
    </row>
    <row r="19" spans="2:14" x14ac:dyDescent="0.25">
      <c r="B19" s="52" t="s">
        <v>45</v>
      </c>
      <c r="C19" s="48">
        <v>7113</v>
      </c>
      <c r="D19" s="51">
        <f t="shared" si="0"/>
        <v>2.3553214104775875</v>
      </c>
      <c r="E19" s="47">
        <f t="shared" si="1"/>
        <v>5.5475389466541323</v>
      </c>
      <c r="F19" s="48">
        <v>6719</v>
      </c>
      <c r="G19" s="51">
        <f t="shared" si="2"/>
        <v>2.0954115508041404</v>
      </c>
      <c r="H19" s="47">
        <f t="shared" si="7"/>
        <v>4.3907495672434127</v>
      </c>
      <c r="I19" s="48">
        <v>7312</v>
      </c>
      <c r="J19" s="51">
        <f t="shared" si="3"/>
        <v>2.1028353191207891</v>
      </c>
      <c r="K19" s="47">
        <f t="shared" si="5"/>
        <v>4.4219163793418312</v>
      </c>
      <c r="L19" s="48">
        <v>9645</v>
      </c>
      <c r="M19" s="51">
        <f t="shared" si="4"/>
        <v>2.491269578873414</v>
      </c>
      <c r="N19" s="50">
        <f t="shared" si="6"/>
        <v>6.206424114620118</v>
      </c>
    </row>
    <row r="20" spans="2:14" x14ac:dyDescent="0.25">
      <c r="B20" s="45" t="s">
        <v>14</v>
      </c>
      <c r="C20" s="48"/>
      <c r="D20" s="51">
        <f t="shared" si="0"/>
        <v>0</v>
      </c>
      <c r="E20" s="47">
        <f t="shared" si="1"/>
        <v>0</v>
      </c>
      <c r="F20" s="48"/>
      <c r="G20" s="51">
        <f t="shared" si="2"/>
        <v>0</v>
      </c>
      <c r="H20" s="47">
        <f t="shared" si="7"/>
        <v>0</v>
      </c>
      <c r="I20" s="48">
        <v>163</v>
      </c>
      <c r="J20" s="51">
        <f t="shared" si="3"/>
        <v>4.6876662611691558E-2</v>
      </c>
      <c r="K20" s="47">
        <f t="shared" si="5"/>
        <v>2.1974214976103611E-3</v>
      </c>
      <c r="L20" s="48">
        <v>4594</v>
      </c>
      <c r="M20" s="51">
        <f t="shared" si="4"/>
        <v>1.1866140430631897</v>
      </c>
      <c r="N20" s="50">
        <f t="shared" si="6"/>
        <v>1.4080528871947695</v>
      </c>
    </row>
    <row r="21" spans="2:14" x14ac:dyDescent="0.25">
      <c r="B21" s="45" t="s">
        <v>15</v>
      </c>
      <c r="C21" s="48">
        <v>5782</v>
      </c>
      <c r="D21" s="51">
        <f t="shared" si="0"/>
        <v>1.914588555515452</v>
      </c>
      <c r="E21" s="47">
        <f t="shared" si="1"/>
        <v>3.6656493369107452</v>
      </c>
      <c r="F21" s="48">
        <v>8981</v>
      </c>
      <c r="G21" s="51">
        <f t="shared" si="2"/>
        <v>2.8008470215466561</v>
      </c>
      <c r="H21" s="47">
        <f t="shared" si="7"/>
        <v>7.844744038106775</v>
      </c>
      <c r="I21" s="48">
        <v>9489</v>
      </c>
      <c r="J21" s="51">
        <f t="shared" si="3"/>
        <v>2.7289119725297009</v>
      </c>
      <c r="K21" s="47">
        <f t="shared" si="5"/>
        <v>7.4469605538159431</v>
      </c>
      <c r="L21" s="48">
        <v>10300</v>
      </c>
      <c r="M21" s="51">
        <f t="shared" si="4"/>
        <v>2.6604537752613964</v>
      </c>
      <c r="N21" s="50">
        <f t="shared" si="6"/>
        <v>7.0780142903026162</v>
      </c>
    </row>
    <row r="22" spans="2:14" x14ac:dyDescent="0.25">
      <c r="B22" s="45" t="s">
        <v>12</v>
      </c>
      <c r="C22" s="48">
        <v>5485</v>
      </c>
      <c r="D22" s="51">
        <f t="shared" si="0"/>
        <v>1.8162432077139838</v>
      </c>
      <c r="E22" s="47">
        <f t="shared" si="1"/>
        <v>3.2987393895671815</v>
      </c>
      <c r="F22" s="48">
        <v>6313</v>
      </c>
      <c r="G22" s="51">
        <f t="shared" si="2"/>
        <v>1.9687949278503554</v>
      </c>
      <c r="H22" s="47">
        <f t="shared" si="7"/>
        <v>3.8761534679292859</v>
      </c>
      <c r="I22" s="48">
        <v>6359</v>
      </c>
      <c r="J22" s="51">
        <f t="shared" si="3"/>
        <v>1.8287650156303472</v>
      </c>
      <c r="K22" s="47">
        <f t="shared" si="5"/>
        <v>3.3443814823934641</v>
      </c>
      <c r="L22" s="48">
        <v>6799</v>
      </c>
      <c r="M22" s="51">
        <f t="shared" si="4"/>
        <v>1.7561577881555563</v>
      </c>
      <c r="N22" s="50">
        <f t="shared" si="6"/>
        <v>3.0840901768994158</v>
      </c>
    </row>
    <row r="23" spans="2:14" x14ac:dyDescent="0.25">
      <c r="B23" s="45" t="s">
        <v>16</v>
      </c>
      <c r="C23" s="48">
        <v>11018</v>
      </c>
      <c r="D23" s="51">
        <f t="shared" si="0"/>
        <v>3.6483806130524474</v>
      </c>
      <c r="E23" s="47">
        <f t="shared" si="1"/>
        <v>13.310681097696952</v>
      </c>
      <c r="F23" s="48">
        <v>12717</v>
      </c>
      <c r="G23" s="51">
        <f t="shared" si="2"/>
        <v>3.9659694436041457</v>
      </c>
      <c r="H23" s="47">
        <f t="shared" si="7"/>
        <v>15.728913627601777</v>
      </c>
      <c r="I23" s="48">
        <v>13697</v>
      </c>
      <c r="J23" s="51">
        <f t="shared" si="3"/>
        <v>3.9390775938180322</v>
      </c>
      <c r="K23" s="47">
        <f t="shared" si="5"/>
        <v>15.516332290119259</v>
      </c>
      <c r="L23" s="48">
        <v>13519</v>
      </c>
      <c r="M23" s="51">
        <f t="shared" si="4"/>
        <v>3.4919101541513413</v>
      </c>
      <c r="N23" s="50">
        <f t="shared" si="6"/>
        <v>12.193436524665245</v>
      </c>
    </row>
    <row r="24" spans="2:14" x14ac:dyDescent="0.25">
      <c r="B24" s="45" t="s">
        <v>17</v>
      </c>
      <c r="C24" s="48">
        <v>7744</v>
      </c>
      <c r="D24" s="51">
        <f t="shared" si="0"/>
        <v>2.5642638834160603</v>
      </c>
      <c r="E24" s="47">
        <f t="shared" si="1"/>
        <v>6.5754492637920139</v>
      </c>
      <c r="F24" s="48">
        <v>7487</v>
      </c>
      <c r="G24" s="51">
        <f t="shared" si="2"/>
        <v>2.3349227981649947</v>
      </c>
      <c r="H24" s="47">
        <f t="shared" si="7"/>
        <v>5.4518644733906489</v>
      </c>
      <c r="I24" s="48">
        <v>6893</v>
      </c>
      <c r="J24" s="51">
        <f t="shared" si="3"/>
        <v>1.9823364133888952</v>
      </c>
      <c r="K24" s="47">
        <f t="shared" si="5"/>
        <v>3.9296576558475489</v>
      </c>
      <c r="L24" s="48">
        <v>7898</v>
      </c>
      <c r="M24" s="51">
        <f t="shared" si="4"/>
        <v>2.0400256230111173</v>
      </c>
      <c r="N24" s="50">
        <f t="shared" si="6"/>
        <v>4.161704542541897</v>
      </c>
    </row>
    <row r="25" spans="2:14" x14ac:dyDescent="0.25">
      <c r="B25" s="45" t="s">
        <v>41</v>
      </c>
      <c r="C25" s="48">
        <v>720</v>
      </c>
      <c r="D25" s="51">
        <f t="shared" si="0"/>
        <v>0.2384129643671957</v>
      </c>
      <c r="E25" s="47">
        <f t="shared" si="1"/>
        <v>5.6840741578353726E-2</v>
      </c>
      <c r="F25" s="48">
        <v>803</v>
      </c>
      <c r="G25" s="51">
        <f t="shared" si="2"/>
        <v>0.25042647347755986</v>
      </c>
      <c r="H25" s="47">
        <f>G25^2</f>
        <v>6.2713418618406999E-2</v>
      </c>
      <c r="I25" s="48">
        <v>171</v>
      </c>
      <c r="J25" s="51">
        <f t="shared" si="3"/>
        <v>4.9177357709197893E-2</v>
      </c>
      <c r="K25" s="47">
        <f>J25^2</f>
        <v>2.4184125112584054E-3</v>
      </c>
      <c r="L25" s="48">
        <v>482</v>
      </c>
      <c r="M25" s="51">
        <f t="shared" si="4"/>
        <v>0.12449890482291193</v>
      </c>
      <c r="N25" s="50">
        <f>M25^2</f>
        <v>1.5499977302104482E-2</v>
      </c>
    </row>
    <row r="26" spans="2:14" x14ac:dyDescent="0.25">
      <c r="B26" s="45" t="s">
        <v>51</v>
      </c>
      <c r="C26" s="48" t="s">
        <v>50</v>
      </c>
      <c r="D26" s="51" t="s">
        <v>50</v>
      </c>
      <c r="E26" s="47" t="s">
        <v>50</v>
      </c>
      <c r="F26" s="48" t="s">
        <v>50</v>
      </c>
      <c r="G26" s="51" t="s">
        <v>50</v>
      </c>
      <c r="H26" s="47" t="s">
        <v>50</v>
      </c>
      <c r="I26" s="48" t="s">
        <v>50</v>
      </c>
      <c r="J26" s="51" t="s">
        <v>50</v>
      </c>
      <c r="K26" s="47" t="s">
        <v>50</v>
      </c>
      <c r="L26" s="48">
        <v>817</v>
      </c>
      <c r="M26" s="51">
        <f t="shared" si="4"/>
        <v>0.21102822663966606</v>
      </c>
      <c r="N26" s="50">
        <f t="shared" si="6"/>
        <v>4.4532912438682265E-2</v>
      </c>
    </row>
    <row r="27" spans="2:14" x14ac:dyDescent="0.25">
      <c r="B27" s="45" t="s">
        <v>18</v>
      </c>
      <c r="C27" s="48" t="s">
        <v>50</v>
      </c>
      <c r="D27" s="51" t="s">
        <v>50</v>
      </c>
      <c r="E27" s="47" t="s">
        <v>50</v>
      </c>
      <c r="F27" s="48" t="s">
        <v>50</v>
      </c>
      <c r="G27" s="51" t="s">
        <v>50</v>
      </c>
      <c r="H27" s="47" t="s">
        <v>50</v>
      </c>
      <c r="I27" s="48">
        <v>67</v>
      </c>
      <c r="J27" s="51">
        <f t="shared" si="3"/>
        <v>1.9268321441615548E-2</v>
      </c>
      <c r="K27" s="47">
        <f t="shared" si="5"/>
        <v>3.7126821117742148E-4</v>
      </c>
      <c r="L27" s="48">
        <v>1632</v>
      </c>
      <c r="M27" s="51">
        <f t="shared" si="4"/>
        <v>0.42153986031326196</v>
      </c>
      <c r="N27" s="50">
        <f t="shared" si="6"/>
        <v>0.17769585383292441</v>
      </c>
    </row>
    <row r="28" spans="2:14" x14ac:dyDescent="0.25">
      <c r="B28" s="45" t="s">
        <v>7</v>
      </c>
      <c r="C28" s="48">
        <v>6956</v>
      </c>
      <c r="D28" s="51">
        <f t="shared" ref="D28:D35" si="8">C28/C$36*100</f>
        <v>2.3033341390808517</v>
      </c>
      <c r="E28" s="47">
        <f t="shared" si="1"/>
        <v>5.3053481562553282</v>
      </c>
      <c r="F28" s="48">
        <v>6780</v>
      </c>
      <c r="G28" s="51">
        <f t="shared" si="2"/>
        <v>2.1144352306075413</v>
      </c>
      <c r="H28" s="47">
        <f>G28^2</f>
        <v>4.4708363444343666</v>
      </c>
      <c r="I28" s="53">
        <v>7043</v>
      </c>
      <c r="J28" s="51">
        <f t="shared" si="3"/>
        <v>2.0254744464671388</v>
      </c>
      <c r="K28" s="47">
        <f>J28^2</f>
        <v>4.1025467332913621</v>
      </c>
      <c r="L28" s="48">
        <v>7261</v>
      </c>
      <c r="M28" s="51">
        <f t="shared" si="4"/>
        <v>1.8754907633177669</v>
      </c>
      <c r="N28" s="50">
        <f>M28^2</f>
        <v>3.51746560329026</v>
      </c>
    </row>
    <row r="29" spans="2:14" x14ac:dyDescent="0.25">
      <c r="B29" s="45" t="s">
        <v>2</v>
      </c>
      <c r="C29" s="48">
        <v>288</v>
      </c>
      <c r="D29" s="51">
        <f t="shared" si="8"/>
        <v>9.5365185746878287E-2</v>
      </c>
      <c r="E29" s="47">
        <f t="shared" si="1"/>
        <v>9.094518652536597E-3</v>
      </c>
      <c r="F29" s="48">
        <v>704</v>
      </c>
      <c r="G29" s="51">
        <f t="shared" si="2"/>
        <v>0.21955197674744975</v>
      </c>
      <c r="H29" s="47">
        <f t="shared" si="7"/>
        <v>4.8203070493712717E-2</v>
      </c>
      <c r="I29" s="48">
        <v>275</v>
      </c>
      <c r="J29" s="51">
        <f t="shared" si="3"/>
        <v>7.9086393976780231E-2</v>
      </c>
      <c r="K29" s="47">
        <f t="shared" si="5"/>
        <v>6.2546577122505002E-3</v>
      </c>
      <c r="L29" s="48">
        <v>295</v>
      </c>
      <c r="M29" s="51">
        <f t="shared" si="4"/>
        <v>7.6197462495350657E-2</v>
      </c>
      <c r="N29" s="50">
        <f t="shared" si="6"/>
        <v>5.8060532907303697E-3</v>
      </c>
    </row>
    <row r="30" spans="2:14" x14ac:dyDescent="0.25">
      <c r="B30" s="45" t="s">
        <v>42</v>
      </c>
      <c r="C30" s="48">
        <v>165</v>
      </c>
      <c r="D30" s="51">
        <f t="shared" si="8"/>
        <v>5.4636304334149011E-2</v>
      </c>
      <c r="E30" s="47">
        <f t="shared" si="1"/>
        <v>2.9851257512937498E-3</v>
      </c>
      <c r="F30" s="48">
        <v>305</v>
      </c>
      <c r="G30" s="51">
        <f t="shared" si="2"/>
        <v>9.5118399017005917E-2</v>
      </c>
      <c r="H30" s="47">
        <f t="shared" si="7"/>
        <v>9.0475098315583521E-3</v>
      </c>
      <c r="I30" s="53">
        <v>0</v>
      </c>
      <c r="J30" s="51">
        <f t="shared" si="3"/>
        <v>0</v>
      </c>
      <c r="K30" s="47">
        <f t="shared" si="5"/>
        <v>0</v>
      </c>
      <c r="L30" s="48"/>
      <c r="M30" s="51">
        <f t="shared" si="4"/>
        <v>0</v>
      </c>
      <c r="N30" s="50">
        <f t="shared" si="6"/>
        <v>0</v>
      </c>
    </row>
    <row r="31" spans="2:14" x14ac:dyDescent="0.25">
      <c r="B31" s="45" t="s">
        <v>21</v>
      </c>
      <c r="C31" s="48">
        <v>697</v>
      </c>
      <c r="D31" s="51">
        <f t="shared" si="8"/>
        <v>0.23079699467213249</v>
      </c>
      <c r="E31" s="47">
        <f t="shared" si="1"/>
        <v>5.3267252749688354E-2</v>
      </c>
      <c r="F31" s="48">
        <v>535</v>
      </c>
      <c r="G31" s="51">
        <f t="shared" si="2"/>
        <v>0.1668470277839284</v>
      </c>
      <c r="H31" s="47">
        <f t="shared" si="7"/>
        <v>2.7837930680330976E-2</v>
      </c>
      <c r="I31" s="53">
        <v>144</v>
      </c>
      <c r="J31" s="51">
        <f t="shared" si="3"/>
        <v>4.1412511755114012E-2</v>
      </c>
      <c r="K31" s="47">
        <f t="shared" si="5"/>
        <v>1.7149961298674563E-3</v>
      </c>
      <c r="L31" s="48">
        <v>60</v>
      </c>
      <c r="M31" s="51">
        <f t="shared" si="4"/>
        <v>1.549778898210522E-2</v>
      </c>
      <c r="N31" s="50">
        <f t="shared" si="6"/>
        <v>2.4018146333386196E-4</v>
      </c>
    </row>
    <row r="32" spans="2:14" x14ac:dyDescent="0.25">
      <c r="B32" s="45" t="s">
        <v>22</v>
      </c>
      <c r="C32" s="48">
        <v>12681</v>
      </c>
      <c r="D32" s="51">
        <f t="shared" si="8"/>
        <v>4.1990483349172347</v>
      </c>
      <c r="E32" s="47">
        <f t="shared" si="1"/>
        <v>17.6320069189712</v>
      </c>
      <c r="F32" s="48">
        <v>16295</v>
      </c>
      <c r="G32" s="51">
        <f t="shared" si="2"/>
        <v>5.0818174163347916</v>
      </c>
      <c r="H32" s="47">
        <f t="shared" si="7"/>
        <v>25.824868252963615</v>
      </c>
      <c r="I32" s="53" t="s">
        <v>50</v>
      </c>
      <c r="J32" s="51" t="s">
        <v>50</v>
      </c>
      <c r="K32" s="47" t="s">
        <v>50</v>
      </c>
      <c r="L32" s="48" t="s">
        <v>50</v>
      </c>
      <c r="M32" s="51" t="s">
        <v>50</v>
      </c>
      <c r="N32" s="50" t="s">
        <v>50</v>
      </c>
    </row>
    <row r="33" spans="2:14" x14ac:dyDescent="0.25">
      <c r="B33" s="45" t="s">
        <v>23</v>
      </c>
      <c r="C33" s="48">
        <v>13491</v>
      </c>
      <c r="D33" s="51">
        <f t="shared" si="8"/>
        <v>4.46726291983033</v>
      </c>
      <c r="E33" s="47">
        <f t="shared" si="1"/>
        <v>19.956437994891004</v>
      </c>
      <c r="F33" s="48">
        <v>15795</v>
      </c>
      <c r="G33" s="51">
        <f t="shared" si="2"/>
        <v>4.9258856146675694</v>
      </c>
      <c r="H33" s="47">
        <f t="shared" si="7"/>
        <v>24.264349088788897</v>
      </c>
      <c r="I33" s="53" t="s">
        <v>50</v>
      </c>
      <c r="J33" s="51" t="s">
        <v>50</v>
      </c>
      <c r="K33" s="47" t="s">
        <v>50</v>
      </c>
      <c r="L33" s="48" t="s">
        <v>50</v>
      </c>
      <c r="M33" s="51" t="s">
        <v>50</v>
      </c>
      <c r="N33" s="50" t="s">
        <v>50</v>
      </c>
    </row>
    <row r="34" spans="2:14" x14ac:dyDescent="0.25">
      <c r="B34" s="52" t="s">
        <v>24</v>
      </c>
      <c r="C34" s="48">
        <v>10131</v>
      </c>
      <c r="D34" s="51">
        <f t="shared" si="8"/>
        <v>3.3546690861167496</v>
      </c>
      <c r="E34" s="47">
        <f t="shared" si="1"/>
        <v>11.253804677347388</v>
      </c>
      <c r="F34" s="48">
        <v>6376</v>
      </c>
      <c r="G34" s="51">
        <f t="shared" si="2"/>
        <v>1.9884423348604254</v>
      </c>
      <c r="H34" s="47">
        <f t="shared" si="7"/>
        <v>3.9539029190651802</v>
      </c>
      <c r="I34" s="53" t="s">
        <v>50</v>
      </c>
      <c r="J34" s="51" t="s">
        <v>50</v>
      </c>
      <c r="K34" s="47" t="s">
        <v>50</v>
      </c>
      <c r="L34" s="48" t="s">
        <v>50</v>
      </c>
      <c r="M34" s="51" t="s">
        <v>50</v>
      </c>
      <c r="N34" s="50" t="s">
        <v>50</v>
      </c>
    </row>
    <row r="35" spans="2:14" x14ac:dyDescent="0.25">
      <c r="B35" s="45" t="s">
        <v>25</v>
      </c>
      <c r="C35" s="48">
        <v>1869</v>
      </c>
      <c r="D35" s="51">
        <f t="shared" si="8"/>
        <v>0.61888032000317883</v>
      </c>
      <c r="E35" s="47">
        <f t="shared" si="1"/>
        <v>0.38301285048723704</v>
      </c>
      <c r="F35" s="48">
        <v>367</v>
      </c>
      <c r="G35" s="51">
        <f t="shared" si="2"/>
        <v>0.11445394242374156</v>
      </c>
      <c r="H35" s="47">
        <f t="shared" si="7"/>
        <v>1.3099704936337147E-2</v>
      </c>
      <c r="I35" s="53" t="s">
        <v>50</v>
      </c>
      <c r="J35" s="51" t="s">
        <v>50</v>
      </c>
      <c r="K35" s="47" t="s">
        <v>50</v>
      </c>
      <c r="L35" s="48" t="s">
        <v>50</v>
      </c>
      <c r="M35" s="51" t="s">
        <v>50</v>
      </c>
      <c r="N35" s="50" t="s">
        <v>50</v>
      </c>
    </row>
    <row r="36" spans="2:14" ht="16.5" thickBot="1" x14ac:dyDescent="0.3">
      <c r="B36" s="40" t="s">
        <v>31</v>
      </c>
      <c r="C36" s="54">
        <f t="shared" ref="C36:M36" si="9">SUM(C6:C35)</f>
        <v>301997</v>
      </c>
      <c r="D36" s="55">
        <f t="shared" si="9"/>
        <v>100</v>
      </c>
      <c r="E36" s="55">
        <f t="shared" si="9"/>
        <v>667.76949259145078</v>
      </c>
      <c r="F36" s="54">
        <f t="shared" si="9"/>
        <v>320653</v>
      </c>
      <c r="G36" s="56">
        <f t="shared" si="9"/>
        <v>100</v>
      </c>
      <c r="H36" s="55">
        <f t="shared" si="9"/>
        <v>649.3245054187729</v>
      </c>
      <c r="I36" s="54">
        <f t="shared" si="9"/>
        <v>347721</v>
      </c>
      <c r="J36" s="55">
        <f t="shared" si="9"/>
        <v>100</v>
      </c>
      <c r="K36" s="55">
        <f t="shared" si="9"/>
        <v>734.08737689175314</v>
      </c>
      <c r="L36" s="54">
        <f>SUM(L6:L35)</f>
        <v>387152</v>
      </c>
      <c r="M36" s="55">
        <f t="shared" si="9"/>
        <v>100.00000000000003</v>
      </c>
      <c r="N36" s="57">
        <f>SUM(N6:N35)</f>
        <v>702.05639330655447</v>
      </c>
    </row>
    <row r="38" spans="2:14" ht="16.5" thickBot="1" x14ac:dyDescent="0.3">
      <c r="B38" s="8"/>
    </row>
    <row r="39" spans="2:14" x14ac:dyDescent="0.25">
      <c r="B39" s="89"/>
      <c r="C39" s="90"/>
      <c r="D39" s="75" t="s">
        <v>46</v>
      </c>
      <c r="E39" s="75" t="s">
        <v>47</v>
      </c>
      <c r="F39" s="75" t="s">
        <v>48</v>
      </c>
      <c r="G39" s="76" t="s">
        <v>49</v>
      </c>
    </row>
    <row r="40" spans="2:14" x14ac:dyDescent="0.25">
      <c r="B40" s="97" t="s">
        <v>33</v>
      </c>
      <c r="C40" s="98"/>
      <c r="D40" s="44">
        <f>(D6+D8+D9+D10)/100</f>
        <v>0.38996745000778155</v>
      </c>
      <c r="E40" s="44">
        <f>(G6+G8+G9+G10)/100</f>
        <v>0.37680919872884394</v>
      </c>
      <c r="F40" s="44">
        <f>(J6+J7+J8+J9)/100</f>
        <v>0.41432067663442818</v>
      </c>
      <c r="G40" s="77">
        <f>(M6+M7+M8+M9)/100</f>
        <v>0.40916229284622063</v>
      </c>
    </row>
    <row r="41" spans="2:14" ht="16.5" thickBot="1" x14ac:dyDescent="0.3">
      <c r="B41" s="91" t="s">
        <v>0</v>
      </c>
      <c r="C41" s="92"/>
      <c r="D41" s="78">
        <f>E36</f>
        <v>667.76949259145078</v>
      </c>
      <c r="E41" s="78">
        <f>H36</f>
        <v>649.3245054187729</v>
      </c>
      <c r="F41" s="78">
        <f>K36</f>
        <v>734.08737689175314</v>
      </c>
      <c r="G41" s="79">
        <f>N36</f>
        <v>702.05639330655447</v>
      </c>
    </row>
    <row r="44" spans="2:14" x14ac:dyDescent="0.25">
      <c r="H44" s="80" t="s">
        <v>52</v>
      </c>
    </row>
    <row r="45" spans="2:14" x14ac:dyDescent="0.25">
      <c r="C45" s="9"/>
      <c r="F45" s="10"/>
    </row>
    <row r="46" spans="2:14" x14ac:dyDescent="0.25">
      <c r="C46" s="9"/>
      <c r="F46" s="10"/>
    </row>
    <row r="47" spans="2:14" x14ac:dyDescent="0.25">
      <c r="F47" s="10"/>
    </row>
    <row r="48" spans="2:14" x14ac:dyDescent="0.25">
      <c r="F48" s="10"/>
    </row>
    <row r="49" spans="6:6" x14ac:dyDescent="0.25">
      <c r="F49" s="10"/>
    </row>
    <row r="50" spans="6:6" x14ac:dyDescent="0.25">
      <c r="F50" s="10"/>
    </row>
    <row r="51" spans="6:6" x14ac:dyDescent="0.25">
      <c r="F51" s="11"/>
    </row>
  </sheetData>
  <mergeCells count="9">
    <mergeCell ref="B2:N2"/>
    <mergeCell ref="L4:N4"/>
    <mergeCell ref="B39:C39"/>
    <mergeCell ref="B41:C41"/>
    <mergeCell ref="B4:B5"/>
    <mergeCell ref="C4:E4"/>
    <mergeCell ref="F4:H4"/>
    <mergeCell ref="I4:K4"/>
    <mergeCell ref="B40:C40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scale="56" orientation="landscape" horizontalDpi="4294967293" r:id="rId1"/>
  <headerFooter>
    <oddHeader>&amp;LAgencija za osiguranje u BiH&amp;CStatistika tržišta osiguranja&amp;RGodišnje izvješće</oddHeader>
    <oddFooter>&amp;CU izvješće su uključeni podatci zaključno s 31.12.2008. godine.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44"/>
  <sheetViews>
    <sheetView showGridLines="0" showRuler="0" view="pageLayout" zoomScaleNormal="100" workbookViewId="0">
      <selection activeCell="B2" sqref="B2:N2"/>
    </sheetView>
  </sheetViews>
  <sheetFormatPr defaultColWidth="10.42578125" defaultRowHeight="15.75" x14ac:dyDescent="0.25"/>
  <cols>
    <col min="1" max="1" width="3.5703125" style="7" customWidth="1"/>
    <col min="2" max="2" width="36.85546875" style="7" customWidth="1"/>
    <col min="3" max="3" width="17.7109375" style="7" customWidth="1"/>
    <col min="4" max="4" width="9.7109375" style="7" customWidth="1"/>
    <col min="5" max="5" width="7.85546875" style="7" customWidth="1"/>
    <col min="6" max="6" width="17.7109375" style="7" customWidth="1"/>
    <col min="7" max="7" width="9.5703125" style="7" customWidth="1"/>
    <col min="8" max="8" width="7.85546875" style="7" customWidth="1"/>
    <col min="9" max="9" width="17.7109375" style="7" customWidth="1"/>
    <col min="10" max="10" width="9.140625" style="7" customWidth="1"/>
    <col min="11" max="11" width="7.7109375" style="7" customWidth="1"/>
    <col min="12" max="12" width="17.7109375" style="7" customWidth="1"/>
    <col min="13" max="13" width="8" style="7" bestFit="1" customWidth="1"/>
    <col min="14" max="14" width="8.42578125" style="7" customWidth="1"/>
    <col min="15" max="16384" width="10.42578125" style="7"/>
  </cols>
  <sheetData>
    <row r="1" spans="2:14" ht="12.75" customHeight="1" x14ac:dyDescent="0.25"/>
    <row r="2" spans="2:14" x14ac:dyDescent="0.25">
      <c r="B2" s="84" t="s">
        <v>34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6"/>
    </row>
    <row r="3" spans="2:14" ht="16.5" thickBot="1" x14ac:dyDescent="0.3">
      <c r="B3" s="5"/>
    </row>
    <row r="4" spans="2:14" x14ac:dyDescent="0.25">
      <c r="B4" s="93" t="s">
        <v>37</v>
      </c>
      <c r="C4" s="87" t="s">
        <v>46</v>
      </c>
      <c r="D4" s="87"/>
      <c r="E4" s="87"/>
      <c r="F4" s="87" t="s">
        <v>47</v>
      </c>
      <c r="G4" s="87"/>
      <c r="H4" s="87"/>
      <c r="I4" s="87" t="s">
        <v>48</v>
      </c>
      <c r="J4" s="87"/>
      <c r="K4" s="87"/>
      <c r="L4" s="87" t="s">
        <v>49</v>
      </c>
      <c r="M4" s="87"/>
      <c r="N4" s="88"/>
    </row>
    <row r="5" spans="2:14" ht="39" customHeight="1" x14ac:dyDescent="0.25">
      <c r="B5" s="94"/>
      <c r="C5" s="24" t="s">
        <v>39</v>
      </c>
      <c r="D5" s="24" t="s">
        <v>32</v>
      </c>
      <c r="E5" s="25" t="s">
        <v>0</v>
      </c>
      <c r="F5" s="24" t="s">
        <v>39</v>
      </c>
      <c r="G5" s="24" t="s">
        <v>32</v>
      </c>
      <c r="H5" s="25" t="s">
        <v>0</v>
      </c>
      <c r="I5" s="24" t="s">
        <v>39</v>
      </c>
      <c r="J5" s="24" t="s">
        <v>32</v>
      </c>
      <c r="K5" s="25" t="s">
        <v>0</v>
      </c>
      <c r="L5" s="24" t="s">
        <v>39</v>
      </c>
      <c r="M5" s="24" t="s">
        <v>32</v>
      </c>
      <c r="N5" s="26" t="s">
        <v>0</v>
      </c>
    </row>
    <row r="6" spans="2:14" x14ac:dyDescent="0.25">
      <c r="B6" s="58" t="s">
        <v>5</v>
      </c>
      <c r="C6" s="59">
        <v>48821</v>
      </c>
      <c r="D6" s="60">
        <f t="shared" ref="D6:D27" si="0">C6/C$36*100</f>
        <v>14.619473266555872</v>
      </c>
      <c r="E6" s="61">
        <f>D6^2</f>
        <v>213.72899859154182</v>
      </c>
      <c r="F6" s="59">
        <v>49480</v>
      </c>
      <c r="G6" s="60">
        <f t="shared" ref="G6:G35" si="1">F6/F$36*100</f>
        <v>13.721689309672572</v>
      </c>
      <c r="H6" s="61">
        <f t="shared" ref="H6:H35" si="2">G6^2</f>
        <v>188.28475751118253</v>
      </c>
      <c r="I6" s="59">
        <v>52621</v>
      </c>
      <c r="J6" s="60">
        <f t="shared" ref="J6:J31" si="3">I6/I$36*100</f>
        <v>13.082543763036922</v>
      </c>
      <c r="K6" s="61">
        <f t="shared" ref="K6:K29" si="4">J6^2</f>
        <v>171.15295131177626</v>
      </c>
      <c r="L6" s="62">
        <v>53688</v>
      </c>
      <c r="M6" s="60">
        <f t="shared" ref="M6:M31" si="5">L6/L$36*100</f>
        <v>11.849223007197198</v>
      </c>
      <c r="N6" s="63">
        <f t="shared" ref="N6:N29" si="6">M6^2</f>
        <v>140.40408587429141</v>
      </c>
    </row>
    <row r="7" spans="2:14" x14ac:dyDescent="0.25">
      <c r="B7" s="58" t="s">
        <v>43</v>
      </c>
      <c r="C7" s="59" t="s">
        <v>50</v>
      </c>
      <c r="D7" s="65" t="s">
        <v>50</v>
      </c>
      <c r="E7" s="61" t="s">
        <v>50</v>
      </c>
      <c r="F7" s="59" t="s">
        <v>50</v>
      </c>
      <c r="G7" s="65" t="s">
        <v>50</v>
      </c>
      <c r="H7" s="61" t="s">
        <v>50</v>
      </c>
      <c r="I7" s="59">
        <v>39585</v>
      </c>
      <c r="J7" s="60">
        <f t="shared" si="3"/>
        <v>9.8415555550030707</v>
      </c>
      <c r="K7" s="61">
        <f t="shared" si="4"/>
        <v>96.856215742211802</v>
      </c>
      <c r="L7" s="62">
        <v>46455</v>
      </c>
      <c r="M7" s="60">
        <f t="shared" si="5"/>
        <v>10.252861995219524</v>
      </c>
      <c r="N7" s="63">
        <f t="shared" si="6"/>
        <v>105.12117909301688</v>
      </c>
    </row>
    <row r="8" spans="2:14" x14ac:dyDescent="0.25">
      <c r="B8" s="58" t="s">
        <v>8</v>
      </c>
      <c r="C8" s="64">
        <v>21179</v>
      </c>
      <c r="D8" s="60">
        <f t="shared" si="0"/>
        <v>6.3420623156507805</v>
      </c>
      <c r="E8" s="61">
        <f t="shared" ref="E8:E27" si="7">D8^2</f>
        <v>40.221754415597744</v>
      </c>
      <c r="F8" s="64">
        <v>24092</v>
      </c>
      <c r="G8" s="60">
        <f t="shared" si="1"/>
        <v>6.6811426606433217</v>
      </c>
      <c r="H8" s="61">
        <f t="shared" si="2"/>
        <v>44.637667251868123</v>
      </c>
      <c r="I8" s="59">
        <v>28191</v>
      </c>
      <c r="J8" s="65">
        <f t="shared" si="3"/>
        <v>7.0087986017706587</v>
      </c>
      <c r="K8" s="61">
        <f t="shared" si="4"/>
        <v>49.12325784018234</v>
      </c>
      <c r="L8" s="62">
        <v>31782</v>
      </c>
      <c r="M8" s="65">
        <f t="shared" si="5"/>
        <v>7.0144539862677195</v>
      </c>
      <c r="N8" s="63">
        <f t="shared" si="6"/>
        <v>49.202564725467099</v>
      </c>
    </row>
    <row r="9" spans="2:14" x14ac:dyDescent="0.25">
      <c r="B9" s="58" t="s">
        <v>4</v>
      </c>
      <c r="C9" s="64">
        <v>33816</v>
      </c>
      <c r="D9" s="60">
        <f t="shared" si="0"/>
        <v>10.126218389255715</v>
      </c>
      <c r="E9" s="61">
        <f>D9^2</f>
        <v>102.54029886690061</v>
      </c>
      <c r="F9" s="64">
        <v>32660</v>
      </c>
      <c r="G9" s="60">
        <f t="shared" si="1"/>
        <v>9.0572023616391704</v>
      </c>
      <c r="H9" s="61">
        <f>G9^2</f>
        <v>82.03291461968216</v>
      </c>
      <c r="I9" s="59">
        <v>34830</v>
      </c>
      <c r="J9" s="60">
        <f t="shared" si="3"/>
        <v>8.6593755205445735</v>
      </c>
      <c r="K9" s="61">
        <f>J9^2</f>
        <v>74.984784405806607</v>
      </c>
      <c r="L9" s="62">
        <v>36991</v>
      </c>
      <c r="M9" s="60">
        <f t="shared" si="5"/>
        <v>8.1641075893911417</v>
      </c>
      <c r="N9" s="63">
        <f>M9^2</f>
        <v>66.652652731154035</v>
      </c>
    </row>
    <row r="10" spans="2:14" x14ac:dyDescent="0.25">
      <c r="B10" s="58" t="s">
        <v>3</v>
      </c>
      <c r="C10" s="64">
        <v>17057</v>
      </c>
      <c r="D10" s="65">
        <f t="shared" si="0"/>
        <v>5.1077273203671263</v>
      </c>
      <c r="E10" s="61">
        <f t="shared" si="7"/>
        <v>26.088878379224745</v>
      </c>
      <c r="F10" s="64">
        <v>21107</v>
      </c>
      <c r="G10" s="65">
        <f t="shared" si="1"/>
        <v>5.8533487522081433</v>
      </c>
      <c r="H10" s="61">
        <f t="shared" si="2"/>
        <v>34.261691614976627</v>
      </c>
      <c r="I10" s="59">
        <v>26641</v>
      </c>
      <c r="J10" s="65">
        <f t="shared" si="3"/>
        <v>6.62344023091668</v>
      </c>
      <c r="K10" s="61">
        <f t="shared" si="4"/>
        <v>43.8699604925256</v>
      </c>
      <c r="L10" s="62">
        <v>33242</v>
      </c>
      <c r="M10" s="60">
        <f t="shared" si="5"/>
        <v>7.336683638899741</v>
      </c>
      <c r="N10" s="63">
        <f t="shared" si="6"/>
        <v>53.826926817299146</v>
      </c>
    </row>
    <row r="11" spans="2:14" x14ac:dyDescent="0.25">
      <c r="B11" s="58" t="s">
        <v>19</v>
      </c>
      <c r="C11" s="59">
        <v>22371</v>
      </c>
      <c r="D11" s="60">
        <f t="shared" si="0"/>
        <v>6.6990073215649284</v>
      </c>
      <c r="E11" s="61">
        <f t="shared" si="7"/>
        <v>44.876699094380513</v>
      </c>
      <c r="F11" s="59">
        <v>23862</v>
      </c>
      <c r="G11" s="60">
        <f t="shared" si="1"/>
        <v>6.617359545420511</v>
      </c>
      <c r="H11" s="61">
        <f t="shared" si="2"/>
        <v>43.789447353367954</v>
      </c>
      <c r="I11" s="59">
        <v>29702</v>
      </c>
      <c r="J11" s="60">
        <f t="shared" si="3"/>
        <v>7.384460858777345</v>
      </c>
      <c r="K11" s="61">
        <f t="shared" si="4"/>
        <v>54.530262174814645</v>
      </c>
      <c r="L11" s="62">
        <v>32559</v>
      </c>
      <c r="M11" s="65">
        <f t="shared" si="5"/>
        <v>7.1859419589355822</v>
      </c>
      <c r="N11" s="63">
        <f t="shared" si="6"/>
        <v>51.637761837190951</v>
      </c>
    </row>
    <row r="12" spans="2:14" x14ac:dyDescent="0.25">
      <c r="B12" s="58" t="s">
        <v>9</v>
      </c>
      <c r="C12" s="59">
        <v>14495</v>
      </c>
      <c r="D12" s="65">
        <f t="shared" si="0"/>
        <v>4.3405351180583622</v>
      </c>
      <c r="E12" s="61">
        <f t="shared" si="7"/>
        <v>18.840245111097921</v>
      </c>
      <c r="F12" s="59">
        <v>17617</v>
      </c>
      <c r="G12" s="65">
        <f t="shared" si="1"/>
        <v>4.8855093081750542</v>
      </c>
      <c r="H12" s="61">
        <f t="shared" si="2"/>
        <v>23.868201200265098</v>
      </c>
      <c r="I12" s="59">
        <v>20611</v>
      </c>
      <c r="J12" s="65">
        <f t="shared" si="3"/>
        <v>5.1242718591428131</v>
      </c>
      <c r="K12" s="61">
        <f t="shared" si="4"/>
        <v>26.258162086402944</v>
      </c>
      <c r="L12" s="62">
        <v>24040</v>
      </c>
      <c r="M12" s="65">
        <f t="shared" si="5"/>
        <v>5.3057540063518971</v>
      </c>
      <c r="N12" s="63">
        <f t="shared" si="6"/>
        <v>28.151025575919206</v>
      </c>
    </row>
    <row r="13" spans="2:14" x14ac:dyDescent="0.25">
      <c r="B13" s="58" t="s">
        <v>6</v>
      </c>
      <c r="C13" s="59">
        <v>16155</v>
      </c>
      <c r="D13" s="65">
        <f t="shared" si="0"/>
        <v>4.8376229618649775</v>
      </c>
      <c r="E13" s="61">
        <f t="shared" si="7"/>
        <v>23.402595921163279</v>
      </c>
      <c r="F13" s="59">
        <v>15308</v>
      </c>
      <c r="G13" s="65">
        <f t="shared" si="1"/>
        <v>4.2451822949164857</v>
      </c>
      <c r="H13" s="61">
        <f t="shared" si="2"/>
        <v>18.021572717072399</v>
      </c>
      <c r="I13" s="59">
        <v>16355</v>
      </c>
      <c r="J13" s="65">
        <f t="shared" si="3"/>
        <v>4.066152358268921</v>
      </c>
      <c r="K13" s="61">
        <f t="shared" si="4"/>
        <v>16.533595000655907</v>
      </c>
      <c r="L13" s="62">
        <v>17789</v>
      </c>
      <c r="M13" s="65">
        <f t="shared" si="5"/>
        <v>3.9261255415554865</v>
      </c>
      <c r="N13" s="63">
        <f t="shared" si="6"/>
        <v>15.414461768054363</v>
      </c>
    </row>
    <row r="14" spans="2:14" x14ac:dyDescent="0.25">
      <c r="B14" s="58" t="s">
        <v>2</v>
      </c>
      <c r="C14" s="59">
        <v>3192</v>
      </c>
      <c r="D14" s="65">
        <f t="shared" si="0"/>
        <v>0.95584602254862339</v>
      </c>
      <c r="E14" s="61">
        <f t="shared" si="7"/>
        <v>0.91364161882202344</v>
      </c>
      <c r="F14" s="59">
        <v>6442</v>
      </c>
      <c r="G14" s="65">
        <f t="shared" si="1"/>
        <v>1.7864818620232557</v>
      </c>
      <c r="H14" s="61">
        <f t="shared" si="2"/>
        <v>3.1915174433380789</v>
      </c>
      <c r="I14" s="59">
        <v>10387</v>
      </c>
      <c r="J14" s="65">
        <f t="shared" si="3"/>
        <v>2.582398321329213</v>
      </c>
      <c r="K14" s="61">
        <f t="shared" si="4"/>
        <v>6.6687810900039368</v>
      </c>
      <c r="L14" s="62">
        <v>15332</v>
      </c>
      <c r="M14" s="65">
        <f t="shared" si="5"/>
        <v>3.3838527631192719</v>
      </c>
      <c r="N14" s="63">
        <f t="shared" si="6"/>
        <v>11.450459522469931</v>
      </c>
    </row>
    <row r="15" spans="2:14" x14ac:dyDescent="0.25">
      <c r="B15" s="58" t="s">
        <v>41</v>
      </c>
      <c r="C15" s="59">
        <v>10993</v>
      </c>
      <c r="D15" s="65">
        <f t="shared" si="0"/>
        <v>3.2918594379313957</v>
      </c>
      <c r="E15" s="61">
        <f t="shared" si="7"/>
        <v>10.836338559098005</v>
      </c>
      <c r="F15" s="59">
        <v>12612</v>
      </c>
      <c r="G15" s="65">
        <f t="shared" si="1"/>
        <v>3.497533257348231</v>
      </c>
      <c r="H15" s="61">
        <f t="shared" si="2"/>
        <v>12.232738886256927</v>
      </c>
      <c r="I15" s="59">
        <v>15334</v>
      </c>
      <c r="J15" s="65">
        <f t="shared" si="3"/>
        <v>3.812313070112848</v>
      </c>
      <c r="K15" s="61">
        <f t="shared" si="4"/>
        <v>14.533730944553248</v>
      </c>
      <c r="L15" s="62">
        <v>17331</v>
      </c>
      <c r="M15" s="65">
        <f t="shared" si="5"/>
        <v>3.8250425409353048</v>
      </c>
      <c r="N15" s="63">
        <f t="shared" si="6"/>
        <v>14.630950439964813</v>
      </c>
    </row>
    <row r="16" spans="2:14" x14ac:dyDescent="0.25">
      <c r="B16" s="66" t="s">
        <v>20</v>
      </c>
      <c r="C16" s="64">
        <v>16798</v>
      </c>
      <c r="D16" s="65">
        <f t="shared" si="0"/>
        <v>5.0301696387129624</v>
      </c>
      <c r="E16" s="61">
        <f t="shared" si="7"/>
        <v>25.302606594229694</v>
      </c>
      <c r="F16" s="64">
        <v>17665</v>
      </c>
      <c r="G16" s="65">
        <f t="shared" si="1"/>
        <v>4.8988205670041625</v>
      </c>
      <c r="H16" s="61">
        <f t="shared" si="2"/>
        <v>23.998442947702983</v>
      </c>
      <c r="I16" s="59">
        <v>19282</v>
      </c>
      <c r="J16" s="65">
        <f t="shared" si="3"/>
        <v>4.7938581334234991</v>
      </c>
      <c r="K16" s="61">
        <f t="shared" si="4"/>
        <v>22.981075803390635</v>
      </c>
      <c r="L16" s="62">
        <v>20994</v>
      </c>
      <c r="M16" s="65">
        <f t="shared" si="5"/>
        <v>4.6334858406552302</v>
      </c>
      <c r="N16" s="63">
        <f t="shared" si="6"/>
        <v>21.469191035552505</v>
      </c>
    </row>
    <row r="17" spans="2:14" x14ac:dyDescent="0.25">
      <c r="B17" s="58" t="s">
        <v>10</v>
      </c>
      <c r="C17" s="59">
        <v>17229</v>
      </c>
      <c r="D17" s="65">
        <f t="shared" si="0"/>
        <v>5.1592328077976912</v>
      </c>
      <c r="E17" s="61">
        <f t="shared" si="7"/>
        <v>26.61768316505605</v>
      </c>
      <c r="F17" s="59">
        <v>17818</v>
      </c>
      <c r="G17" s="65">
        <f t="shared" si="1"/>
        <v>4.9412502045219453</v>
      </c>
      <c r="H17" s="61">
        <f t="shared" si="2"/>
        <v>24.415953583688164</v>
      </c>
      <c r="I17" s="59">
        <v>20719</v>
      </c>
      <c r="J17" s="65">
        <f t="shared" si="3"/>
        <v>5.1511226359507045</v>
      </c>
      <c r="K17" s="61">
        <f t="shared" si="4"/>
        <v>26.534064410603733</v>
      </c>
      <c r="L17" s="62">
        <v>18232</v>
      </c>
      <c r="M17" s="65">
        <f t="shared" si="5"/>
        <v>4.0238979635527361</v>
      </c>
      <c r="N17" s="63">
        <f t="shared" si="6"/>
        <v>16.191754821083858</v>
      </c>
    </row>
    <row r="18" spans="2:14" x14ac:dyDescent="0.25">
      <c r="B18" s="58" t="s">
        <v>11</v>
      </c>
      <c r="C18" s="64">
        <v>9411</v>
      </c>
      <c r="D18" s="65">
        <f t="shared" si="0"/>
        <v>2.8181287337735257</v>
      </c>
      <c r="E18" s="61">
        <f>D18^2</f>
        <v>7.9418495601199748</v>
      </c>
      <c r="F18" s="64">
        <v>10784</v>
      </c>
      <c r="G18" s="65">
        <f t="shared" si="1"/>
        <v>2.9905961502730194</v>
      </c>
      <c r="H18" s="61">
        <f>G18^2</f>
        <v>8.9436653340278038</v>
      </c>
      <c r="I18" s="59">
        <v>11851</v>
      </c>
      <c r="J18" s="65">
        <f t="shared" si="3"/>
        <v>2.9463755180583906</v>
      </c>
      <c r="K18" s="61">
        <f>J18^2</f>
        <v>8.6811286934138501</v>
      </c>
      <c r="L18" s="62">
        <v>12449</v>
      </c>
      <c r="M18" s="65">
        <f t="shared" si="5"/>
        <v>2.7475595517917952</v>
      </c>
      <c r="N18" s="63">
        <f>M18^2</f>
        <v>7.5490834906423308</v>
      </c>
    </row>
    <row r="19" spans="2:14" x14ac:dyDescent="0.25">
      <c r="B19" s="58" t="s">
        <v>40</v>
      </c>
      <c r="C19" s="59">
        <v>4412</v>
      </c>
      <c r="D19" s="65">
        <f t="shared" si="0"/>
        <v>1.3211756426956534</v>
      </c>
      <c r="E19" s="61">
        <f t="shared" si="7"/>
        <v>1.7455050788522728</v>
      </c>
      <c r="F19" s="59">
        <v>5442</v>
      </c>
      <c r="G19" s="65">
        <f t="shared" si="1"/>
        <v>1.5091639697501644</v>
      </c>
      <c r="H19" s="61">
        <f t="shared" si="2"/>
        <v>2.2775758875920751</v>
      </c>
      <c r="I19" s="59">
        <v>5930</v>
      </c>
      <c r="J19" s="65">
        <f t="shared" si="3"/>
        <v>1.4743065413961907</v>
      </c>
      <c r="K19" s="61">
        <f t="shared" si="4"/>
        <v>2.1735797780035977</v>
      </c>
      <c r="L19" s="62">
        <v>7990</v>
      </c>
      <c r="M19" s="65">
        <f t="shared" si="5"/>
        <v>1.7634348798149606</v>
      </c>
      <c r="N19" s="63">
        <f t="shared" si="6"/>
        <v>3.1097025753480048</v>
      </c>
    </row>
    <row r="20" spans="2:14" x14ac:dyDescent="0.25">
      <c r="B20" s="58" t="s">
        <v>13</v>
      </c>
      <c r="C20" s="59">
        <v>9597</v>
      </c>
      <c r="D20" s="65">
        <f t="shared" si="0"/>
        <v>2.873826528320532</v>
      </c>
      <c r="E20" s="61">
        <f>D20^2</f>
        <v>8.2588789148788422</v>
      </c>
      <c r="F20" s="59">
        <v>10460</v>
      </c>
      <c r="G20" s="65">
        <f t="shared" si="1"/>
        <v>2.9007451531765378</v>
      </c>
      <c r="H20" s="61">
        <f>G20^2</f>
        <v>8.4143224436771753</v>
      </c>
      <c r="I20" s="59">
        <v>11964</v>
      </c>
      <c r="J20" s="65">
        <f t="shared" si="3"/>
        <v>2.9744693863851648</v>
      </c>
      <c r="K20" s="61">
        <f>J20^2</f>
        <v>8.8474681305425396</v>
      </c>
      <c r="L20" s="62">
        <v>12917</v>
      </c>
      <c r="M20" s="65">
        <f t="shared" si="5"/>
        <v>2.8508496048272649</v>
      </c>
      <c r="N20" s="63">
        <f>M20^2</f>
        <v>8.1273434693437725</v>
      </c>
    </row>
    <row r="21" spans="2:14" x14ac:dyDescent="0.25">
      <c r="B21" s="67" t="s">
        <v>45</v>
      </c>
      <c r="C21" s="59">
        <v>7113</v>
      </c>
      <c r="D21" s="65">
        <f t="shared" si="0"/>
        <v>2.1299914656605132</v>
      </c>
      <c r="E21" s="61">
        <f t="shared" si="7"/>
        <v>4.5368636437866217</v>
      </c>
      <c r="F21" s="59">
        <v>6719</v>
      </c>
      <c r="G21" s="65">
        <f t="shared" si="1"/>
        <v>1.8632989181829023</v>
      </c>
      <c r="H21" s="61">
        <f t="shared" si="2"/>
        <v>3.4718828585015737</v>
      </c>
      <c r="I21" s="59">
        <v>7312</v>
      </c>
      <c r="J21" s="65">
        <f t="shared" si="3"/>
        <v>1.817897037215674</v>
      </c>
      <c r="K21" s="61">
        <f t="shared" si="4"/>
        <v>3.3047496379175256</v>
      </c>
      <c r="L21" s="62">
        <v>9645</v>
      </c>
      <c r="M21" s="65">
        <f t="shared" si="5"/>
        <v>2.1287020545450934</v>
      </c>
      <c r="N21" s="63">
        <f t="shared" si="6"/>
        <v>4.5313724370245021</v>
      </c>
    </row>
    <row r="22" spans="2:14" x14ac:dyDescent="0.25">
      <c r="B22" s="58" t="s">
        <v>14</v>
      </c>
      <c r="C22" s="64" t="s">
        <v>50</v>
      </c>
      <c r="D22" s="65" t="s">
        <v>50</v>
      </c>
      <c r="E22" s="61" t="s">
        <v>50</v>
      </c>
      <c r="F22" s="59" t="s">
        <v>50</v>
      </c>
      <c r="G22" s="65" t="s">
        <v>50</v>
      </c>
      <c r="H22" s="61" t="s">
        <v>50</v>
      </c>
      <c r="I22" s="59">
        <v>163</v>
      </c>
      <c r="J22" s="65">
        <f t="shared" si="3"/>
        <v>4.0524783515611985E-2</v>
      </c>
      <c r="K22" s="61">
        <f t="shared" si="4"/>
        <v>1.6422580789872169E-3</v>
      </c>
      <c r="L22" s="62">
        <v>4594</v>
      </c>
      <c r="M22" s="65">
        <f t="shared" si="5"/>
        <v>1.0139198795832203</v>
      </c>
      <c r="N22" s="63">
        <f t="shared" si="6"/>
        <v>1.028033522214052</v>
      </c>
    </row>
    <row r="23" spans="2:14" x14ac:dyDescent="0.25">
      <c r="B23" s="58" t="s">
        <v>42</v>
      </c>
      <c r="C23" s="64">
        <v>2036</v>
      </c>
      <c r="D23" s="65">
        <f t="shared" si="0"/>
        <v>0.60968123493389637</v>
      </c>
      <c r="E23" s="61">
        <f t="shared" si="7"/>
        <v>0.37171120823052095</v>
      </c>
      <c r="F23" s="59">
        <v>3309</v>
      </c>
      <c r="G23" s="65">
        <f t="shared" si="1"/>
        <v>0.91764490553166</v>
      </c>
      <c r="H23" s="61">
        <f t="shared" si="2"/>
        <v>0.84207217264820922</v>
      </c>
      <c r="I23" s="59">
        <v>4937</v>
      </c>
      <c r="J23" s="65">
        <f t="shared" si="3"/>
        <v>1.2274285657458675</v>
      </c>
      <c r="K23" s="61">
        <f t="shared" si="4"/>
        <v>1.5065808840089572</v>
      </c>
      <c r="L23" s="62">
        <v>6999</v>
      </c>
      <c r="M23" s="65">
        <f t="shared" si="5"/>
        <v>1.5447159854599386</v>
      </c>
      <c r="N23" s="63">
        <f t="shared" si="6"/>
        <v>2.386147475735469</v>
      </c>
    </row>
    <row r="24" spans="2:14" x14ac:dyDescent="0.25">
      <c r="B24" s="58" t="s">
        <v>15</v>
      </c>
      <c r="C24" s="64">
        <v>5782</v>
      </c>
      <c r="D24" s="65">
        <f t="shared" si="0"/>
        <v>1.7314228390902693</v>
      </c>
      <c r="E24" s="61">
        <f t="shared" si="7"/>
        <v>2.9978250477234085</v>
      </c>
      <c r="F24" s="59">
        <v>8981</v>
      </c>
      <c r="G24" s="65">
        <f t="shared" si="1"/>
        <v>2.4905919905046354</v>
      </c>
      <c r="H24" s="61">
        <f t="shared" si="2"/>
        <v>6.2030484631658416</v>
      </c>
      <c r="I24" s="59">
        <v>9489</v>
      </c>
      <c r="J24" s="65">
        <f t="shared" si="3"/>
        <v>2.3591390845376816</v>
      </c>
      <c r="K24" s="61">
        <f t="shared" si="4"/>
        <v>5.5655372201932902</v>
      </c>
      <c r="L24" s="62">
        <v>10300</v>
      </c>
      <c r="M24" s="65">
        <f t="shared" si="5"/>
        <v>2.2732639877464451</v>
      </c>
      <c r="N24" s="63">
        <f t="shared" si="6"/>
        <v>5.1677291579848701</v>
      </c>
    </row>
    <row r="25" spans="2:14" x14ac:dyDescent="0.25">
      <c r="B25" s="58" t="s">
        <v>12</v>
      </c>
      <c r="C25" s="64">
        <v>5485</v>
      </c>
      <c r="D25" s="65">
        <f t="shared" si="0"/>
        <v>1.6424860381200497</v>
      </c>
      <c r="E25" s="61">
        <f t="shared" si="7"/>
        <v>2.6977603854192971</v>
      </c>
      <c r="F25" s="59">
        <v>6313</v>
      </c>
      <c r="G25" s="65">
        <f t="shared" si="1"/>
        <v>1.7507078539200269</v>
      </c>
      <c r="H25" s="61">
        <f t="shared" si="2"/>
        <v>3.0649779897772662</v>
      </c>
      <c r="I25" s="59">
        <v>6359</v>
      </c>
      <c r="J25" s="65">
        <f t="shared" si="3"/>
        <v>1.5809637937164209</v>
      </c>
      <c r="K25" s="61">
        <f t="shared" si="4"/>
        <v>2.4994465170422178</v>
      </c>
      <c r="L25" s="62">
        <v>6799</v>
      </c>
      <c r="M25" s="65">
        <f t="shared" si="5"/>
        <v>1.5005749371541826</v>
      </c>
      <c r="N25" s="63">
        <f t="shared" si="6"/>
        <v>2.2517251420152791</v>
      </c>
    </row>
    <row r="26" spans="2:14" x14ac:dyDescent="0.25">
      <c r="B26" s="58" t="s">
        <v>16</v>
      </c>
      <c r="C26" s="64">
        <v>11018</v>
      </c>
      <c r="D26" s="65">
        <f t="shared" si="0"/>
        <v>3.2993457006393272</v>
      </c>
      <c r="E26" s="61">
        <f t="shared" si="7"/>
        <v>10.885682052327212</v>
      </c>
      <c r="F26" s="59">
        <v>12717</v>
      </c>
      <c r="G26" s="65">
        <f t="shared" si="1"/>
        <v>3.5266516360369051</v>
      </c>
      <c r="H26" s="61">
        <f t="shared" si="2"/>
        <v>12.43727176196178</v>
      </c>
      <c r="I26" s="59">
        <v>13697</v>
      </c>
      <c r="J26" s="65">
        <f t="shared" si="3"/>
        <v>3.4053249068302907</v>
      </c>
      <c r="K26" s="61">
        <f t="shared" si="4"/>
        <v>11.596237721078728</v>
      </c>
      <c r="L26" s="62">
        <v>13519</v>
      </c>
      <c r="M26" s="65">
        <f t="shared" si="5"/>
        <v>2.9837141602275912</v>
      </c>
      <c r="N26" s="63">
        <f t="shared" si="6"/>
        <v>8.9025501899426391</v>
      </c>
    </row>
    <row r="27" spans="2:14" x14ac:dyDescent="0.25">
      <c r="B27" s="58" t="s">
        <v>17</v>
      </c>
      <c r="C27" s="64">
        <v>7744</v>
      </c>
      <c r="D27" s="65">
        <f t="shared" si="0"/>
        <v>2.3189447364086901</v>
      </c>
      <c r="E27" s="61">
        <f t="shared" si="7"/>
        <v>5.3775046905175694</v>
      </c>
      <c r="F27" s="59">
        <v>7487</v>
      </c>
      <c r="G27" s="65">
        <f t="shared" si="1"/>
        <v>2.0762790594486367</v>
      </c>
      <c r="H27" s="61">
        <f t="shared" si="2"/>
        <v>4.310934732704915</v>
      </c>
      <c r="I27" s="59">
        <v>6893</v>
      </c>
      <c r="J27" s="65">
        <f t="shared" si="3"/>
        <v>1.7137259679332113</v>
      </c>
      <c r="K27" s="61">
        <f t="shared" si="4"/>
        <v>2.9368566931686222</v>
      </c>
      <c r="L27" s="62">
        <v>7898</v>
      </c>
      <c r="M27" s="65">
        <f t="shared" si="5"/>
        <v>1.7431299975943129</v>
      </c>
      <c r="N27" s="63">
        <f t="shared" si="6"/>
        <v>3.0385021885131493</v>
      </c>
    </row>
    <row r="28" spans="2:14" x14ac:dyDescent="0.25">
      <c r="B28" s="58" t="s">
        <v>51</v>
      </c>
      <c r="C28" s="64" t="s">
        <v>50</v>
      </c>
      <c r="D28" s="65" t="s">
        <v>50</v>
      </c>
      <c r="E28" s="61" t="s">
        <v>50</v>
      </c>
      <c r="F28" s="59" t="s">
        <v>50</v>
      </c>
      <c r="G28" s="65" t="s">
        <v>50</v>
      </c>
      <c r="H28" s="61" t="s">
        <v>50</v>
      </c>
      <c r="I28" s="59" t="s">
        <v>50</v>
      </c>
      <c r="J28" s="65" t="s">
        <v>50</v>
      </c>
      <c r="K28" s="61" t="s">
        <v>50</v>
      </c>
      <c r="L28" s="62">
        <v>817</v>
      </c>
      <c r="M28" s="65">
        <f t="shared" si="5"/>
        <v>0.18031618232901414</v>
      </c>
      <c r="N28" s="63">
        <f>M28^2</f>
        <v>3.2513925609710274E-2</v>
      </c>
    </row>
    <row r="29" spans="2:14" x14ac:dyDescent="0.25">
      <c r="B29" s="58" t="s">
        <v>18</v>
      </c>
      <c r="C29" s="64" t="s">
        <v>50</v>
      </c>
      <c r="D29" s="65" t="s">
        <v>50</v>
      </c>
      <c r="E29" s="61" t="s">
        <v>50</v>
      </c>
      <c r="F29" s="59" t="s">
        <v>50</v>
      </c>
      <c r="G29" s="65" t="s">
        <v>50</v>
      </c>
      <c r="H29" s="61" t="s">
        <v>50</v>
      </c>
      <c r="I29" s="59">
        <v>67</v>
      </c>
      <c r="J29" s="65">
        <f t="shared" si="3"/>
        <v>1.6657426353042962E-2</v>
      </c>
      <c r="K29" s="61">
        <f t="shared" si="4"/>
        <v>2.7746985270705017E-4</v>
      </c>
      <c r="L29" s="62">
        <v>1632</v>
      </c>
      <c r="M29" s="65">
        <f t="shared" si="5"/>
        <v>0.36019095417497071</v>
      </c>
      <c r="N29" s="63">
        <f t="shared" si="6"/>
        <v>0.12973752346947584</v>
      </c>
    </row>
    <row r="30" spans="2:14" x14ac:dyDescent="0.25">
      <c r="B30" s="58" t="s">
        <v>7</v>
      </c>
      <c r="C30" s="64">
        <v>8547</v>
      </c>
      <c r="D30" s="65">
        <f t="shared" ref="D30:D35" si="8">C30/C$36*100</f>
        <v>2.559403494587432</v>
      </c>
      <c r="E30" s="61">
        <f t="shared" ref="E30:E35" si="9">D30^2</f>
        <v>6.5505462481063592</v>
      </c>
      <c r="F30" s="59">
        <v>8294</v>
      </c>
      <c r="G30" s="65">
        <f t="shared" si="1"/>
        <v>2.3000745985130213</v>
      </c>
      <c r="H30" s="61">
        <f>G30^2</f>
        <v>5.290343158724836</v>
      </c>
      <c r="I30" s="68">
        <v>8390</v>
      </c>
      <c r="J30" s="65">
        <f t="shared" si="3"/>
        <v>2.0859075686870217</v>
      </c>
      <c r="K30" s="61">
        <f>J30^2</f>
        <v>4.351010385105802</v>
      </c>
      <c r="L30" s="62">
        <v>8399</v>
      </c>
      <c r="M30" s="65">
        <f t="shared" si="5"/>
        <v>1.8537033236002323</v>
      </c>
      <c r="N30" s="63">
        <f>M30^2</f>
        <v>3.4362160119265472</v>
      </c>
    </row>
    <row r="31" spans="2:14" x14ac:dyDescent="0.25">
      <c r="B31" s="58" t="s">
        <v>21</v>
      </c>
      <c r="C31" s="64">
        <v>2021</v>
      </c>
      <c r="D31" s="65">
        <f t="shared" si="8"/>
        <v>0.60518947730913775</v>
      </c>
      <c r="E31" s="61">
        <f t="shared" si="9"/>
        <v>0.36625430344570736</v>
      </c>
      <c r="F31" s="59">
        <v>1446</v>
      </c>
      <c r="G31" s="65">
        <f t="shared" si="1"/>
        <v>0.40100167222689043</v>
      </c>
      <c r="H31" s="61">
        <f>G31^2</f>
        <v>0.16080234112876246</v>
      </c>
      <c r="I31" s="68">
        <v>913</v>
      </c>
      <c r="J31" s="65">
        <f t="shared" si="3"/>
        <v>0.22698851134818249</v>
      </c>
      <c r="K31" s="61">
        <f>J31^2</f>
        <v>5.152378428406397E-2</v>
      </c>
      <c r="L31" s="62">
        <v>700</v>
      </c>
      <c r="M31" s="65">
        <f t="shared" si="5"/>
        <v>0.15449366907014675</v>
      </c>
      <c r="N31" s="63">
        <f>M31^2</f>
        <v>2.3868293782756018E-2</v>
      </c>
    </row>
    <row r="32" spans="2:14" x14ac:dyDescent="0.25">
      <c r="B32" s="58" t="s">
        <v>22</v>
      </c>
      <c r="C32" s="64">
        <v>13182</v>
      </c>
      <c r="D32" s="65">
        <f t="shared" si="8"/>
        <v>3.9473566006378293</v>
      </c>
      <c r="E32" s="61">
        <f t="shared" si="9"/>
        <v>15.581624132599039</v>
      </c>
      <c r="F32" s="59">
        <v>17444</v>
      </c>
      <c r="G32" s="65">
        <f t="shared" si="1"/>
        <v>4.837533312811809</v>
      </c>
      <c r="H32" s="61">
        <f>G32^2</f>
        <v>23.401728552563995</v>
      </c>
      <c r="I32" s="68" t="s">
        <v>50</v>
      </c>
      <c r="J32" s="65" t="s">
        <v>50</v>
      </c>
      <c r="K32" s="61" t="s">
        <v>50</v>
      </c>
      <c r="L32" s="62" t="s">
        <v>50</v>
      </c>
      <c r="M32" s="65" t="s">
        <v>50</v>
      </c>
      <c r="N32" s="63" t="s">
        <v>50</v>
      </c>
    </row>
    <row r="33" spans="2:14" x14ac:dyDescent="0.25">
      <c r="B33" s="58" t="s">
        <v>23</v>
      </c>
      <c r="C33" s="64">
        <v>13491</v>
      </c>
      <c r="D33" s="65">
        <f t="shared" si="8"/>
        <v>4.0398868077078562</v>
      </c>
      <c r="E33" s="61">
        <f t="shared" si="9"/>
        <v>16.320685419091973</v>
      </c>
      <c r="F33" s="59">
        <v>15795</v>
      </c>
      <c r="G33" s="65">
        <f t="shared" si="1"/>
        <v>4.3802361084534818</v>
      </c>
      <c r="H33" s="61">
        <f>G33^2</f>
        <v>19.186468365799701</v>
      </c>
      <c r="I33" s="68" t="s">
        <v>50</v>
      </c>
      <c r="J33" s="65" t="s">
        <v>50</v>
      </c>
      <c r="K33" s="61" t="s">
        <v>50</v>
      </c>
      <c r="L33" s="62" t="s">
        <v>50</v>
      </c>
      <c r="M33" s="65" t="s">
        <v>50</v>
      </c>
      <c r="N33" s="63" t="s">
        <v>50</v>
      </c>
    </row>
    <row r="34" spans="2:14" x14ac:dyDescent="0.25">
      <c r="B34" s="58" t="s">
        <v>24</v>
      </c>
      <c r="C34" s="64">
        <v>10131</v>
      </c>
      <c r="D34" s="65">
        <f t="shared" si="8"/>
        <v>3.0337330997619367</v>
      </c>
      <c r="E34" s="61">
        <f t="shared" si="9"/>
        <v>9.2035365205911699</v>
      </c>
      <c r="F34" s="59">
        <v>6376</v>
      </c>
      <c r="G34" s="65">
        <f t="shared" si="1"/>
        <v>1.7681788811332317</v>
      </c>
      <c r="H34" s="61">
        <f>G34^2</f>
        <v>3.1264565556855675</v>
      </c>
      <c r="I34" s="68" t="s">
        <v>50</v>
      </c>
      <c r="J34" s="65" t="s">
        <v>50</v>
      </c>
      <c r="K34" s="61" t="s">
        <v>50</v>
      </c>
      <c r="L34" s="62" t="s">
        <v>50</v>
      </c>
      <c r="M34" s="65" t="s">
        <v>50</v>
      </c>
      <c r="N34" s="63" t="s">
        <v>50</v>
      </c>
    </row>
    <row r="35" spans="2:14" x14ac:dyDescent="0.25">
      <c r="B35" s="58" t="s">
        <v>25</v>
      </c>
      <c r="C35" s="64">
        <v>1869</v>
      </c>
      <c r="D35" s="65">
        <f t="shared" si="8"/>
        <v>0.5596730000449176</v>
      </c>
      <c r="E35" s="61">
        <f t="shared" si="9"/>
        <v>0.31323386697927835</v>
      </c>
      <c r="F35" s="59">
        <v>367</v>
      </c>
      <c r="G35" s="65">
        <f t="shared" si="1"/>
        <v>0.1017756664642246</v>
      </c>
      <c r="H35" s="61">
        <f t="shared" si="2"/>
        <v>1.0358286284237093E-2</v>
      </c>
      <c r="I35" s="68" t="s">
        <v>50</v>
      </c>
      <c r="J35" s="65" t="s">
        <v>50</v>
      </c>
      <c r="K35" s="61" t="s">
        <v>50</v>
      </c>
      <c r="L35" s="62" t="s">
        <v>50</v>
      </c>
      <c r="M35" s="65" t="s">
        <v>50</v>
      </c>
      <c r="N35" s="63" t="s">
        <v>50</v>
      </c>
    </row>
    <row r="36" spans="2:14" ht="16.5" thickBot="1" x14ac:dyDescent="0.3">
      <c r="B36" s="40" t="s">
        <v>31</v>
      </c>
      <c r="C36" s="69">
        <f t="shared" ref="C36:N36" si="10">SUM(C6:C35)</f>
        <v>333945</v>
      </c>
      <c r="D36" s="70">
        <f t="shared" si="10"/>
        <v>100</v>
      </c>
      <c r="E36" s="70">
        <f t="shared" si="10"/>
        <v>626.51920138978153</v>
      </c>
      <c r="F36" s="69">
        <f t="shared" si="10"/>
        <v>360597</v>
      </c>
      <c r="G36" s="70">
        <f t="shared" si="10"/>
        <v>100.00000000000004</v>
      </c>
      <c r="H36" s="70">
        <f t="shared" si="10"/>
        <v>599.87681403364468</v>
      </c>
      <c r="I36" s="69">
        <f t="shared" si="10"/>
        <v>402223</v>
      </c>
      <c r="J36" s="70">
        <f t="shared" si="10"/>
        <v>100</v>
      </c>
      <c r="K36" s="70">
        <f t="shared" si="10"/>
        <v>655.54288047561852</v>
      </c>
      <c r="L36" s="71">
        <f t="shared" si="10"/>
        <v>453093</v>
      </c>
      <c r="M36" s="72">
        <f t="shared" si="10"/>
        <v>99.999999999999986</v>
      </c>
      <c r="N36" s="73">
        <f t="shared" si="10"/>
        <v>623.86753964501702</v>
      </c>
    </row>
    <row r="38" spans="2:14" ht="16.5" thickBot="1" x14ac:dyDescent="0.3">
      <c r="B38" s="8"/>
    </row>
    <row r="39" spans="2:14" x14ac:dyDescent="0.25">
      <c r="B39" s="89"/>
      <c r="C39" s="90"/>
      <c r="D39" s="75" t="s">
        <v>46</v>
      </c>
      <c r="E39" s="75" t="s">
        <v>47</v>
      </c>
      <c r="F39" s="75" t="s">
        <v>48</v>
      </c>
      <c r="G39" s="76" t="s">
        <v>49</v>
      </c>
    </row>
    <row r="40" spans="2:14" x14ac:dyDescent="0.25">
      <c r="B40" s="97" t="s">
        <v>33</v>
      </c>
      <c r="C40" s="98"/>
      <c r="D40" s="44">
        <f>(D6+D8+D9+D11)/100</f>
        <v>0.37786761293027299</v>
      </c>
      <c r="E40" s="44">
        <f>(G6+G8+G9+G11)/100</f>
        <v>0.3607739387737558</v>
      </c>
      <c r="F40" s="44">
        <f>(J6+J7+J9+J11)/100</f>
        <v>0.38967935697361911</v>
      </c>
      <c r="G40" s="77">
        <f>(M6+M7+M9+M10)/100</f>
        <v>0.3760287623070761</v>
      </c>
    </row>
    <row r="41" spans="2:14" ht="16.5" thickBot="1" x14ac:dyDescent="0.3">
      <c r="B41" s="91" t="s">
        <v>0</v>
      </c>
      <c r="C41" s="92"/>
      <c r="D41" s="78">
        <f>E36</f>
        <v>626.51920138978153</v>
      </c>
      <c r="E41" s="78">
        <f>H36</f>
        <v>599.87681403364468</v>
      </c>
      <c r="F41" s="78">
        <f>K36</f>
        <v>655.54288047561852</v>
      </c>
      <c r="G41" s="79">
        <f>N36</f>
        <v>623.86753964501702</v>
      </c>
    </row>
    <row r="44" spans="2:14" x14ac:dyDescent="0.25">
      <c r="H44" s="80" t="s">
        <v>52</v>
      </c>
    </row>
  </sheetData>
  <mergeCells count="9">
    <mergeCell ref="B2:N2"/>
    <mergeCell ref="L4:N4"/>
    <mergeCell ref="B39:C39"/>
    <mergeCell ref="B41:C41"/>
    <mergeCell ref="B4:B5"/>
    <mergeCell ref="C4:E4"/>
    <mergeCell ref="F4:H4"/>
    <mergeCell ref="I4:K4"/>
    <mergeCell ref="B40:C40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scale="56" orientation="landscape" horizontalDpi="4294967293" r:id="rId1"/>
  <headerFooter>
    <oddHeader>&amp;LAgencija za osiguranje u BiH&amp;CStatistika tržišta osiguranja&amp;RGodišnje izvješće</oddHeader>
    <oddFooter>&amp;CU izvješće su uključeni podatci zaključno s 31.12.2008. godine.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Udio</vt:lpstr>
      <vt:lpstr>HHI - Životno</vt:lpstr>
      <vt:lpstr>HHI - Neživotno</vt:lpstr>
      <vt:lpstr>HHI - Ukupno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2016-11-29T15:52:51Z</cp:lastPrinted>
  <dcterms:created xsi:type="dcterms:W3CDTF">2011-07-19T10:02:04Z</dcterms:created>
  <dcterms:modified xsi:type="dcterms:W3CDTF">2018-02-22T11:55:59Z</dcterms:modified>
</cp:coreProperties>
</file>