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0" windowWidth="15480" windowHeight="4575" tabRatio="609"/>
  </bookViews>
  <sheets>
    <sheet name="Premije" sheetId="1" r:id="rId1"/>
    <sheet name="Trzišni udio" sheetId="2" r:id="rId2"/>
  </sheets>
  <calcPr calcId="145621"/>
</workbook>
</file>

<file path=xl/calcChain.xml><?xml version="1.0" encoding="utf-8"?>
<calcChain xmlns="http://schemas.openxmlformats.org/spreadsheetml/2006/main">
  <c r="AH12" i="1" l="1"/>
  <c r="AH11" i="1"/>
  <c r="AH10" i="1"/>
  <c r="AH9" i="1"/>
  <c r="AH8" i="1"/>
  <c r="AH7" i="1"/>
  <c r="AH6" i="1"/>
  <c r="T13" i="1"/>
  <c r="U8" i="1" s="1"/>
  <c r="I14" i="2"/>
  <c r="I13" i="2"/>
  <c r="U12" i="1" l="1"/>
  <c r="U10" i="1"/>
  <c r="U6" i="1"/>
  <c r="U11" i="1"/>
  <c r="U9" i="1"/>
  <c r="U7" i="1"/>
  <c r="F22" i="2"/>
  <c r="Z13" i="1"/>
  <c r="AA6" i="1" s="1"/>
  <c r="X13" i="1"/>
  <c r="Y6" i="1" s="1"/>
  <c r="V13" i="1"/>
  <c r="W6" i="1" s="1"/>
  <c r="P13" i="1"/>
  <c r="Q6" i="1" s="1"/>
  <c r="N13" i="1"/>
  <c r="O6" i="1" s="1"/>
  <c r="J13" i="1"/>
  <c r="K6" i="1" s="1"/>
  <c r="H13" i="1"/>
  <c r="I6" i="1" s="1"/>
  <c r="D13" i="1"/>
  <c r="E6" i="1" s="1"/>
  <c r="U13" i="1" l="1"/>
  <c r="G13" i="2"/>
  <c r="G14" i="2"/>
  <c r="F35" i="2"/>
  <c r="AH13" i="1" l="1"/>
  <c r="AF13" i="1"/>
  <c r="AD13" i="1"/>
  <c r="AE6" i="1" s="1"/>
  <c r="F13" i="1"/>
  <c r="G6" i="1" s="1"/>
  <c r="BF7" i="1"/>
  <c r="BH7" i="1" s="1"/>
  <c r="BF8" i="1"/>
  <c r="BH8" i="1" s="1"/>
  <c r="BF9" i="1"/>
  <c r="BH9" i="1" s="1"/>
  <c r="BF10" i="1"/>
  <c r="BH10" i="1" s="1"/>
  <c r="BF11" i="1"/>
  <c r="BH11" i="1" s="1"/>
  <c r="BF12" i="1"/>
  <c r="BH12" i="1" s="1"/>
  <c r="BF6" i="1"/>
  <c r="BD13" i="1"/>
  <c r="BE6" i="1" s="1"/>
  <c r="BF13" i="1" l="1"/>
  <c r="BH6" i="1"/>
  <c r="AG8" i="1"/>
  <c r="AG10" i="1"/>
  <c r="AG12" i="1"/>
  <c r="AG6" i="1"/>
  <c r="AG7" i="1"/>
  <c r="AG9" i="1"/>
  <c r="AG11" i="1"/>
  <c r="BH13" i="1"/>
  <c r="AJ13" i="1"/>
  <c r="AT13" i="1"/>
  <c r="G33" i="2"/>
  <c r="C35" i="2"/>
  <c r="D33" i="2" s="1"/>
  <c r="I33" i="2"/>
  <c r="I27" i="2"/>
  <c r="I34" i="2"/>
  <c r="I30" i="2"/>
  <c r="I25" i="2"/>
  <c r="I32" i="2"/>
  <c r="I26" i="2"/>
  <c r="I24" i="2"/>
  <c r="I29" i="2"/>
  <c r="I28" i="2"/>
  <c r="C22" i="2"/>
  <c r="D14" i="2" s="1"/>
  <c r="I21" i="2"/>
  <c r="I7" i="2"/>
  <c r="I9" i="2"/>
  <c r="I15" i="2"/>
  <c r="I16" i="2"/>
  <c r="I20" i="2"/>
  <c r="I12" i="2"/>
  <c r="I18" i="2"/>
  <c r="I19" i="2"/>
  <c r="I10" i="2"/>
  <c r="I11" i="2"/>
  <c r="I8" i="2"/>
  <c r="I17" i="2"/>
  <c r="AE8" i="1"/>
  <c r="AB13" i="1"/>
  <c r="BE8" i="1"/>
  <c r="Y8" i="1"/>
  <c r="BB13" i="1"/>
  <c r="BC6" i="1" s="1"/>
  <c r="AZ13" i="1"/>
  <c r="AX13" i="1"/>
  <c r="AY6" i="1" s="1"/>
  <c r="W8" i="1"/>
  <c r="R13" i="1"/>
  <c r="S6" i="1" s="1"/>
  <c r="Q8" i="1"/>
  <c r="AV13" i="1"/>
  <c r="AW6" i="1" s="1"/>
  <c r="AR13" i="1"/>
  <c r="O8" i="1"/>
  <c r="AP13" i="1"/>
  <c r="L13" i="1"/>
  <c r="AN13" i="1"/>
  <c r="K8" i="1"/>
  <c r="I7" i="1"/>
  <c r="AL13" i="1"/>
  <c r="G11" i="1"/>
  <c r="AM8" i="1" l="1"/>
  <c r="AM6" i="1"/>
  <c r="AO7" i="1"/>
  <c r="AO6" i="1"/>
  <c r="AQ7" i="1"/>
  <c r="AQ6" i="1"/>
  <c r="AS7" i="1"/>
  <c r="AS6" i="1"/>
  <c r="BA8" i="1"/>
  <c r="BA6" i="1"/>
  <c r="AK12" i="1"/>
  <c r="AK6" i="1"/>
  <c r="AK10" i="1"/>
  <c r="AK7" i="1"/>
  <c r="AK11" i="1"/>
  <c r="AK8" i="1"/>
  <c r="AK9" i="1"/>
  <c r="AU13" i="1"/>
  <c r="AU6" i="1"/>
  <c r="AG13" i="1"/>
  <c r="M8" i="1"/>
  <c r="M6" i="1"/>
  <c r="D28" i="2"/>
  <c r="D29" i="2"/>
  <c r="D24" i="2"/>
  <c r="D26" i="2"/>
  <c r="D32" i="2"/>
  <c r="D25" i="2"/>
  <c r="D30" i="2"/>
  <c r="D34" i="2"/>
  <c r="D27" i="2"/>
  <c r="D31" i="2"/>
  <c r="D13" i="2"/>
  <c r="F36" i="2"/>
  <c r="D17" i="2"/>
  <c r="D8" i="2"/>
  <c r="D11" i="2"/>
  <c r="D10" i="2"/>
  <c r="D19" i="2"/>
  <c r="D18" i="2"/>
  <c r="D12" i="2"/>
  <c r="D20" i="2"/>
  <c r="D16" i="2"/>
  <c r="D15" i="2"/>
  <c r="D9" i="2"/>
  <c r="D7" i="2"/>
  <c r="D21" i="2"/>
  <c r="BG13" i="1"/>
  <c r="AU11" i="1"/>
  <c r="AU9" i="1"/>
  <c r="AU7" i="1"/>
  <c r="AU12" i="1"/>
  <c r="AU10" i="1"/>
  <c r="AU8" i="1"/>
  <c r="AI13" i="1"/>
  <c r="G28" i="2"/>
  <c r="G24" i="2"/>
  <c r="G32" i="2"/>
  <c r="G30" i="2"/>
  <c r="G29" i="2"/>
  <c r="G26" i="2"/>
  <c r="G25" i="2"/>
  <c r="G34" i="2"/>
  <c r="G27" i="2"/>
  <c r="G31" i="2"/>
  <c r="G8" i="2"/>
  <c r="G18" i="2"/>
  <c r="G10" i="2"/>
  <c r="G20" i="2"/>
  <c r="G15" i="2"/>
  <c r="G7" i="2"/>
  <c r="G17" i="2"/>
  <c r="G11" i="2"/>
  <c r="G19" i="2"/>
  <c r="G12" i="2"/>
  <c r="G16" i="2"/>
  <c r="G9" i="2"/>
  <c r="G21" i="2"/>
  <c r="I35" i="2"/>
  <c r="I22" i="2"/>
  <c r="C36" i="2"/>
  <c r="Y10" i="1"/>
  <c r="BE10" i="1"/>
  <c r="AM10" i="1"/>
  <c r="K10" i="1"/>
  <c r="M10" i="1"/>
  <c r="O10" i="1"/>
  <c r="Q10" i="1"/>
  <c r="W10" i="1"/>
  <c r="BA10" i="1"/>
  <c r="AE10" i="1"/>
  <c r="AM12" i="1"/>
  <c r="K12" i="1"/>
  <c r="M12" i="1"/>
  <c r="O12" i="1"/>
  <c r="Q12" i="1"/>
  <c r="W12" i="1"/>
  <c r="BA12" i="1"/>
  <c r="Y12" i="1"/>
  <c r="BE12" i="1"/>
  <c r="AE12" i="1"/>
  <c r="G13" i="1"/>
  <c r="G9" i="1"/>
  <c r="G7" i="1"/>
  <c r="I11" i="1"/>
  <c r="AO11" i="1"/>
  <c r="AO9" i="1"/>
  <c r="AK13" i="1"/>
  <c r="G12" i="1"/>
  <c r="G10" i="1"/>
  <c r="G8" i="1"/>
  <c r="AM13" i="1"/>
  <c r="AM11" i="1"/>
  <c r="AM9" i="1"/>
  <c r="AM7" i="1"/>
  <c r="I12" i="1"/>
  <c r="I10" i="1"/>
  <c r="I8" i="1"/>
  <c r="K13" i="1"/>
  <c r="K11" i="1"/>
  <c r="K9" i="1"/>
  <c r="K7" i="1"/>
  <c r="AO12" i="1"/>
  <c r="AO10" i="1"/>
  <c r="AO8" i="1"/>
  <c r="M13" i="1"/>
  <c r="M11" i="1"/>
  <c r="M9" i="1"/>
  <c r="M7" i="1"/>
  <c r="AQ12" i="1"/>
  <c r="AQ10" i="1"/>
  <c r="AQ8" i="1"/>
  <c r="O13" i="1"/>
  <c r="O11" i="1"/>
  <c r="O9" i="1"/>
  <c r="O7" i="1"/>
  <c r="AS12" i="1"/>
  <c r="AS10" i="1"/>
  <c r="AS8" i="1"/>
  <c r="AW12" i="1"/>
  <c r="AW10" i="1"/>
  <c r="AW8" i="1"/>
  <c r="Q13" i="1"/>
  <c r="Q11" i="1"/>
  <c r="Q9" i="1"/>
  <c r="Q7" i="1"/>
  <c r="S12" i="1"/>
  <c r="S10" i="1"/>
  <c r="S8" i="1"/>
  <c r="W13" i="1"/>
  <c r="W11" i="1"/>
  <c r="W9" i="1"/>
  <c r="W7" i="1"/>
  <c r="AY12" i="1"/>
  <c r="AY10" i="1"/>
  <c r="AY8" i="1"/>
  <c r="BA13" i="1"/>
  <c r="BA11" i="1"/>
  <c r="BA9" i="1"/>
  <c r="BA7" i="1"/>
  <c r="BC12" i="1"/>
  <c r="BC10" i="1"/>
  <c r="BC8" i="1"/>
  <c r="Y13" i="1"/>
  <c r="Y11" i="1"/>
  <c r="Y9" i="1"/>
  <c r="Y7" i="1"/>
  <c r="BE13" i="1"/>
  <c r="BE11" i="1"/>
  <c r="BE9" i="1"/>
  <c r="BE7" i="1"/>
  <c r="AC6" i="1"/>
  <c r="AC12" i="1"/>
  <c r="AC10" i="1"/>
  <c r="AC8" i="1"/>
  <c r="AE13" i="1"/>
  <c r="AE11" i="1"/>
  <c r="AE9" i="1"/>
  <c r="AE7" i="1"/>
  <c r="I13" i="1"/>
  <c r="I9" i="1"/>
  <c r="AO13" i="1"/>
  <c r="AQ13" i="1"/>
  <c r="AQ11" i="1"/>
  <c r="AQ9" i="1"/>
  <c r="AS13" i="1"/>
  <c r="AS11" i="1"/>
  <c r="AS9" i="1"/>
  <c r="AW13" i="1"/>
  <c r="AW11" i="1"/>
  <c r="AW9" i="1"/>
  <c r="AW7" i="1"/>
  <c r="S13" i="1"/>
  <c r="S11" i="1"/>
  <c r="S9" i="1"/>
  <c r="S7" i="1"/>
  <c r="AY13" i="1"/>
  <c r="AY11" i="1"/>
  <c r="AY9" i="1"/>
  <c r="AY7" i="1"/>
  <c r="BC13" i="1"/>
  <c r="BC11" i="1"/>
  <c r="BC9" i="1"/>
  <c r="BC7" i="1"/>
  <c r="AC13" i="1"/>
  <c r="AC11" i="1"/>
  <c r="AC9" i="1"/>
  <c r="AC7" i="1"/>
  <c r="H13" i="2" l="1"/>
  <c r="H14" i="2"/>
  <c r="D35" i="2"/>
  <c r="E22" i="2"/>
  <c r="E14" i="2"/>
  <c r="H22" i="2"/>
  <c r="H35" i="2"/>
  <c r="E35" i="2"/>
  <c r="E36" i="2" s="1"/>
  <c r="D22" i="2"/>
  <c r="AI8" i="1"/>
  <c r="BG12" i="1"/>
  <c r="BG9" i="1"/>
  <c r="BG8" i="1"/>
  <c r="BG6" i="1"/>
  <c r="AI12" i="1"/>
  <c r="BG10" i="1"/>
  <c r="AI10" i="1"/>
  <c r="BG7" i="1"/>
  <c r="BG11" i="1"/>
  <c r="AI11" i="1"/>
  <c r="AI9" i="1"/>
  <c r="AI6" i="1"/>
  <c r="BI13" i="1"/>
  <c r="AI7" i="1"/>
  <c r="G35" i="2"/>
  <c r="G22" i="2"/>
  <c r="E33" i="2"/>
  <c r="E27" i="2"/>
  <c r="E30" i="2"/>
  <c r="E32" i="2"/>
  <c r="E24" i="2"/>
  <c r="E28" i="2"/>
  <c r="E7" i="2"/>
  <c r="E15" i="2"/>
  <c r="E20" i="2"/>
  <c r="E18" i="2"/>
  <c r="E19" i="2"/>
  <c r="E11" i="2"/>
  <c r="E17" i="2"/>
  <c r="E31" i="2"/>
  <c r="E34" i="2"/>
  <c r="E25" i="2"/>
  <c r="E26" i="2"/>
  <c r="E29" i="2"/>
  <c r="E13" i="2"/>
  <c r="E21" i="2"/>
  <c r="E9" i="2"/>
  <c r="E16" i="2"/>
  <c r="E12" i="2"/>
  <c r="E10" i="2"/>
  <c r="E8" i="2"/>
  <c r="H33" i="2"/>
  <c r="H27" i="2"/>
  <c r="H30" i="2"/>
  <c r="H32" i="2"/>
  <c r="H24" i="2"/>
  <c r="H28" i="2"/>
  <c r="H7" i="2"/>
  <c r="H15" i="2"/>
  <c r="H20" i="2"/>
  <c r="H18" i="2"/>
  <c r="H19" i="2"/>
  <c r="H11" i="2"/>
  <c r="H17" i="2"/>
  <c r="I36" i="2"/>
  <c r="H31" i="2"/>
  <c r="H34" i="2"/>
  <c r="H25" i="2"/>
  <c r="H26" i="2"/>
  <c r="H29" i="2"/>
  <c r="H21" i="2"/>
  <c r="H9" i="2"/>
  <c r="H16" i="2"/>
  <c r="H12" i="2"/>
  <c r="H10" i="2"/>
  <c r="H8" i="2"/>
  <c r="H36" i="2"/>
  <c r="E11" i="1"/>
  <c r="E8" i="1"/>
  <c r="E12" i="1"/>
  <c r="E9" i="1"/>
  <c r="E13" i="1"/>
  <c r="E10" i="1"/>
  <c r="E7" i="1"/>
  <c r="BI7" i="1" l="1"/>
  <c r="BI6" i="1"/>
  <c r="BI8" i="1"/>
  <c r="BI9" i="1"/>
  <c r="BI11" i="1"/>
  <c r="BI10" i="1"/>
  <c r="BI12" i="1"/>
  <c r="AA8" i="1" l="1"/>
  <c r="AA11" i="1"/>
  <c r="AA12" i="1"/>
  <c r="AA9" i="1"/>
  <c r="AA10" i="1"/>
  <c r="AA7" i="1"/>
  <c r="AA13" i="1"/>
</calcChain>
</file>

<file path=xl/sharedStrings.xml><?xml version="1.0" encoding="utf-8"?>
<sst xmlns="http://schemas.openxmlformats.org/spreadsheetml/2006/main" count="151" uniqueCount="91">
  <si>
    <t>ASA OSIGURANJE d.d.</t>
  </si>
  <si>
    <t>BOBAR OSIGURANJE a.d.</t>
  </si>
  <si>
    <t>BOSNA - SUNCE OSIGURANJE d.d.</t>
  </si>
  <si>
    <t>D.D. BRČKO GAS OSIGURANJE</t>
  </si>
  <si>
    <t>D.D. ZA OSIGURANJE CAMELIJA</t>
  </si>
  <si>
    <t>CROATIA OSIGURANJE d.d.</t>
  </si>
  <si>
    <t>DRINA OSIGURANJE a.d.</t>
  </si>
  <si>
    <t>EUROHERC OSIGURANJE d.d.</t>
  </si>
  <si>
    <t>GRAWE OSIGURANJE a.d. BL</t>
  </si>
  <si>
    <t>GRAWE OSIGURANJE d.d. SA</t>
  </si>
  <si>
    <t>JAHORINA OSIGURANJE a.d.</t>
  </si>
  <si>
    <t>KRAJINA OSIGURANJE a.d.</t>
  </si>
  <si>
    <t>LIDO OSIGURANJE d.d.</t>
  </si>
  <si>
    <t>MIKROFIN OSIGURANJE a.d.</t>
  </si>
  <si>
    <t>NEŠKOVIĆ OSIGURANJE a.d.</t>
  </si>
  <si>
    <t>OSIGURANJE AURA a.d.</t>
  </si>
  <si>
    <t>SARAJEVO OSIGURANJE d.d.</t>
  </si>
  <si>
    <t>UNIQA OSIGURANJE d.d.</t>
  </si>
  <si>
    <t>D.D. ZA OSIGURANJE VGT VISOKO</t>
  </si>
  <si>
    <t>ZOVKO OSIGURANJE d.d.</t>
  </si>
  <si>
    <t xml:space="preserve"> </t>
  </si>
  <si>
    <t>ASA osiguranje d.d.</t>
  </si>
  <si>
    <t>Camelija osiguranje d.d.</t>
  </si>
  <si>
    <t>Croatia osiguranje d.d.</t>
  </si>
  <si>
    <t>Euroherc osiguranje d.d.</t>
  </si>
  <si>
    <t>Hercegovina osiguranje d.d.</t>
  </si>
  <si>
    <t>Lido osiguranje d.d.</t>
  </si>
  <si>
    <t>Merkur BH osiguranje d.d.</t>
  </si>
  <si>
    <t>Sarajevo osiguranje d.d.</t>
  </si>
  <si>
    <t>Uniqa osiguranje d.d.</t>
  </si>
  <si>
    <t>VGT osiguranje d.d.</t>
  </si>
  <si>
    <t>Zovko osiguranje d.d.</t>
  </si>
  <si>
    <t>Bobar osiguranje a.d.</t>
  </si>
  <si>
    <t>Osiguranje Aura d.d.</t>
  </si>
  <si>
    <t>Drina osiguranje a.d.</t>
  </si>
  <si>
    <t>Jahorina osiguranje a.d.</t>
  </si>
  <si>
    <t>Krajina osiguranje a.d.</t>
  </si>
  <si>
    <t>Nešković osiguranje a.d.</t>
  </si>
  <si>
    <t>Helios osiguranje d.d.</t>
  </si>
  <si>
    <t>Kosig Dunav osiguranje a.d.</t>
  </si>
  <si>
    <t>Triglav Krajina-Kopaonik osiguranje a.d.</t>
  </si>
  <si>
    <t>HELIOS OSIGURANJE d.d.</t>
  </si>
  <si>
    <t>HERCEGOVINA OSIGURANJE d.d.</t>
  </si>
  <si>
    <t>TRIGLAV BH OSIGURANJE d.d.</t>
  </si>
  <si>
    <t xml:space="preserve"> KOSIG DUNAV OSIGURANJE a.d.</t>
  </si>
  <si>
    <t>TRIGLAV KRAJINA-KOPAONIK OSIGURANJE a.d.</t>
  </si>
  <si>
    <t>Br.</t>
  </si>
  <si>
    <t>1.</t>
  </si>
  <si>
    <t>Osiguranje osoba</t>
  </si>
  <si>
    <t>2.</t>
  </si>
  <si>
    <t>Osiguranje kasko</t>
  </si>
  <si>
    <t>3.</t>
  </si>
  <si>
    <t>Osiguranje kargo</t>
  </si>
  <si>
    <t>4.</t>
  </si>
  <si>
    <t>Osiguranje imovine</t>
  </si>
  <si>
    <t>5.</t>
  </si>
  <si>
    <t>Osiguranje odgovornosti</t>
  </si>
  <si>
    <t>6.</t>
  </si>
  <si>
    <t>7.</t>
  </si>
  <si>
    <t xml:space="preserve">Životno osiguranje </t>
  </si>
  <si>
    <t>UKUPNO:</t>
  </si>
  <si>
    <t>Iznos premije u KM</t>
  </si>
  <si>
    <t>Udio (%)</t>
  </si>
  <si>
    <t>Ukupno (za društva sa sjedištem u RS):</t>
  </si>
  <si>
    <t>UKUPNO za sva društva</t>
  </si>
  <si>
    <t>Ukupno (za društva sa sjedištem u FBiH):</t>
  </si>
  <si>
    <t>Ukupno premije</t>
  </si>
  <si>
    <t xml:space="preserve">Udio u ukupnoj premiji društava iz pojedinačnog entiteta (%) </t>
  </si>
  <si>
    <t>Udio u ukupnoj premiji svih društava (%)</t>
  </si>
  <si>
    <t>Promjena ukupne premije (%)</t>
  </si>
  <si>
    <t>Društva sa sjedištem u FBiH</t>
  </si>
  <si>
    <t>Ukupno (za društva sa sjedištem u FBiH)</t>
  </si>
  <si>
    <t>Društva sa sjedištem u RS</t>
  </si>
  <si>
    <t>Ukupno (za društva sa sjedištem u RS)</t>
  </si>
  <si>
    <t>UKUPNO (za sva društva)</t>
  </si>
  <si>
    <t>Financijsko osiguranje</t>
  </si>
  <si>
    <t>Bruto premije (u KM) i odgovarajući udio društava po godini</t>
  </si>
  <si>
    <t>Brčko-gas osiguranje d.d.</t>
  </si>
  <si>
    <t>MERKUR BH OSIGURANJE d.d.</t>
  </si>
  <si>
    <t>Bosna-Sunce osiguranje d.d.</t>
  </si>
  <si>
    <t>Grawe osiguranje d.d.</t>
  </si>
  <si>
    <t>Triglav BH osiguranje d.d.</t>
  </si>
  <si>
    <t>Grawe osiguranje a.d.</t>
  </si>
  <si>
    <t>-</t>
  </si>
  <si>
    <t>2007.</t>
  </si>
  <si>
    <t>2008.</t>
  </si>
  <si>
    <t>Skupine osiguranja</t>
  </si>
  <si>
    <t>Osiguravajuća društva</t>
  </si>
  <si>
    <t>Mikrofin osiguranje a.d.*</t>
  </si>
  <si>
    <t>*Mikrofin osiguranje a.d. utemeljeno je 2007. godine, a počelo je s radom u 2008. godini.</t>
  </si>
  <si>
    <t>Bruto premije na dan 31.12.2008. godine - Po osiguravajućim društvima (neživot i život)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</si>
</sst>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rgb="FF00B0F0"/>
      <name val="Calibri"/>
      <family val="2"/>
      <scheme val="minor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Fill="0">
      <alignment horizontal="center" vertical="center" wrapText="1"/>
    </xf>
    <xf numFmtId="0" fontId="3" fillId="0" borderId="0"/>
    <xf numFmtId="0" fontId="4" fillId="0" borderId="0"/>
    <xf numFmtId="0" fontId="5" fillId="0" borderId="0"/>
  </cellStyleXfs>
  <cellXfs count="88">
    <xf numFmtId="0" fontId="0" fillId="0" borderId="0" xfId="0"/>
    <xf numFmtId="0" fontId="1" fillId="0" borderId="0" xfId="0" applyFont="1"/>
    <xf numFmtId="0" fontId="8" fillId="0" borderId="1" xfId="1" applyFont="1" applyFill="1" applyBorder="1" applyAlignment="1" applyProtection="1">
      <alignment vertical="center" wrapText="1"/>
    </xf>
    <xf numFmtId="0" fontId="10" fillId="0" borderId="0" xfId="4" applyFont="1"/>
    <xf numFmtId="0" fontId="12" fillId="0" borderId="0" xfId="4" applyFont="1" applyAlignment="1">
      <alignment horizontal="left"/>
    </xf>
    <xf numFmtId="0" fontId="13" fillId="0" borderId="0" xfId="4" applyFont="1"/>
    <xf numFmtId="0" fontId="15" fillId="0" borderId="0" xfId="4" applyFont="1" applyBorder="1" applyAlignment="1">
      <alignment vertical="center"/>
    </xf>
    <xf numFmtId="0" fontId="10" fillId="0" borderId="0" xfId="4" applyFont="1" applyBorder="1"/>
    <xf numFmtId="0" fontId="12" fillId="0" borderId="0" xfId="4" applyFont="1"/>
    <xf numFmtId="0" fontId="12" fillId="0" borderId="0" xfId="4" applyFont="1" applyBorder="1"/>
    <xf numFmtId="0" fontId="16" fillId="0" borderId="0" xfId="4" applyFont="1" applyBorder="1" applyAlignment="1">
      <alignment horizontal="right"/>
    </xf>
    <xf numFmtId="3" fontId="15" fillId="0" borderId="0" xfId="4" applyNumberFormat="1" applyFont="1" applyBorder="1" applyAlignment="1">
      <alignment horizontal="right"/>
    </xf>
    <xf numFmtId="0" fontId="15" fillId="0" borderId="0" xfId="4" applyFont="1" applyBorder="1" applyAlignment="1">
      <alignment horizontal="right"/>
    </xf>
    <xf numFmtId="0" fontId="17" fillId="0" borderId="0" xfId="4" applyFont="1"/>
    <xf numFmtId="0" fontId="10" fillId="0" borderId="13" xfId="4" applyFont="1" applyBorder="1"/>
    <xf numFmtId="0" fontId="1" fillId="0" borderId="0" xfId="0" applyFont="1" applyBorder="1"/>
    <xf numFmtId="3" fontId="7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1" applyFont="1" applyFill="1" applyBorder="1" applyAlignment="1" applyProtection="1">
      <alignment vertical="center" wrapText="1"/>
    </xf>
    <xf numFmtId="3" fontId="19" fillId="0" borderId="0" xfId="0" applyNumberFormat="1" applyFont="1" applyFill="1" applyBorder="1" applyAlignment="1" applyProtection="1">
      <alignment horizontal="right" vertical="center" wrapText="1"/>
    </xf>
    <xf numFmtId="0" fontId="8" fillId="0" borderId="8" xfId="0" applyFont="1" applyBorder="1" applyAlignment="1">
      <alignment horizontal="center" vertical="center"/>
    </xf>
    <xf numFmtId="3" fontId="8" fillId="0" borderId="1" xfId="0" applyNumberFormat="1" applyFont="1" applyFill="1" applyBorder="1" applyAlignment="1" applyProtection="1">
      <alignment horizontal="right" vertical="center" wrapText="1"/>
    </xf>
    <xf numFmtId="10" fontId="8" fillId="0" borderId="1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horizontal="right" vertical="center" wrapText="1"/>
    </xf>
    <xf numFmtId="3" fontId="9" fillId="2" borderId="1" xfId="0" applyNumberFormat="1" applyFont="1" applyFill="1" applyBorder="1" applyAlignment="1" applyProtection="1">
      <alignment horizontal="right" vertical="center" wrapText="1"/>
    </xf>
    <xf numFmtId="3" fontId="8" fillId="4" borderId="10" xfId="0" applyNumberFormat="1" applyFont="1" applyFill="1" applyBorder="1" applyAlignment="1" applyProtection="1">
      <alignment horizontal="right" vertical="center" wrapText="1"/>
    </xf>
    <xf numFmtId="3" fontId="9" fillId="4" borderId="10" xfId="0" applyNumberFormat="1" applyFont="1" applyFill="1" applyBorder="1" applyAlignment="1" applyProtection="1">
      <alignment horizontal="right" vertical="center" wrapText="1"/>
    </xf>
    <xf numFmtId="10" fontId="6" fillId="4" borderId="9" xfId="0" applyNumberFormat="1" applyFont="1" applyFill="1" applyBorder="1" applyAlignment="1" applyProtection="1">
      <alignment horizontal="right" vertical="center" wrapText="1"/>
    </xf>
    <xf numFmtId="3" fontId="6" fillId="4" borderId="1" xfId="0" applyNumberFormat="1" applyFont="1" applyFill="1" applyBorder="1" applyAlignment="1" applyProtection="1">
      <alignment horizontal="right" vertical="center" wrapText="1"/>
    </xf>
    <xf numFmtId="10" fontId="6" fillId="4" borderId="1" xfId="0" applyNumberFormat="1" applyFont="1" applyFill="1" applyBorder="1" applyAlignment="1" applyProtection="1">
      <alignment horizontal="right" vertical="center" wrapText="1"/>
    </xf>
    <xf numFmtId="3" fontId="6" fillId="3" borderId="10" xfId="0" applyNumberFormat="1" applyFont="1" applyFill="1" applyBorder="1" applyAlignment="1" applyProtection="1">
      <alignment horizontal="right" vertical="center" wrapText="1"/>
    </xf>
    <xf numFmtId="0" fontId="10" fillId="0" borderId="8" xfId="4" applyFont="1" applyBorder="1" applyAlignment="1">
      <alignment horizontal="justify" vertical="center" wrapText="1"/>
    </xf>
    <xf numFmtId="3" fontId="10" fillId="0" borderId="1" xfId="4" applyNumberFormat="1" applyFont="1" applyBorder="1" applyAlignment="1">
      <alignment horizontal="right" vertical="center"/>
    </xf>
    <xf numFmtId="10" fontId="10" fillId="0" borderId="1" xfId="4" applyNumberFormat="1" applyFont="1" applyBorder="1" applyAlignment="1">
      <alignment horizontal="right" vertical="center"/>
    </xf>
    <xf numFmtId="10" fontId="12" fillId="0" borderId="9" xfId="4" applyNumberFormat="1" applyFont="1" applyBorder="1" applyAlignment="1">
      <alignment horizontal="right" vertical="center"/>
    </xf>
    <xf numFmtId="3" fontId="10" fillId="0" borderId="1" xfId="4" applyNumberFormat="1" applyFont="1" applyFill="1" applyBorder="1" applyAlignment="1">
      <alignment horizontal="right" vertical="center"/>
    </xf>
    <xf numFmtId="10" fontId="10" fillId="0" borderId="1" xfId="4" applyNumberFormat="1" applyFont="1" applyFill="1" applyBorder="1" applyAlignment="1">
      <alignment horizontal="right" vertical="center"/>
    </xf>
    <xf numFmtId="10" fontId="12" fillId="0" borderId="9" xfId="4" applyNumberFormat="1" applyFont="1" applyFill="1" applyBorder="1" applyAlignment="1">
      <alignment horizontal="right" vertical="center"/>
    </xf>
    <xf numFmtId="0" fontId="20" fillId="4" borderId="8" xfId="4" applyFont="1" applyFill="1" applyBorder="1" applyAlignment="1">
      <alignment horizontal="right" vertical="center" wrapText="1"/>
    </xf>
    <xf numFmtId="3" fontId="12" fillId="4" borderId="1" xfId="4" applyNumberFormat="1" applyFont="1" applyFill="1" applyBorder="1" applyAlignment="1">
      <alignment horizontal="right" vertical="center"/>
    </xf>
    <xf numFmtId="10" fontId="12" fillId="4" borderId="1" xfId="4" applyNumberFormat="1" applyFont="1" applyFill="1" applyBorder="1" applyAlignment="1">
      <alignment horizontal="right" vertical="center"/>
    </xf>
    <xf numFmtId="10" fontId="12" fillId="4" borderId="9" xfId="4" applyNumberFormat="1" applyFont="1" applyFill="1" applyBorder="1" applyAlignment="1">
      <alignment horizontal="right" vertical="center"/>
    </xf>
    <xf numFmtId="0" fontId="10" fillId="0" borderId="8" xfId="4" applyFont="1" applyBorder="1" applyAlignment="1">
      <alignment horizontal="justify" vertical="center"/>
    </xf>
    <xf numFmtId="3" fontId="14" fillId="3" borderId="10" xfId="4" applyNumberFormat="1" applyFont="1" applyFill="1" applyBorder="1" applyAlignment="1">
      <alignment horizontal="right" vertical="center" wrapText="1"/>
    </xf>
    <xf numFmtId="10" fontId="14" fillId="3" borderId="10" xfId="4" applyNumberFormat="1" applyFont="1" applyFill="1" applyBorder="1" applyAlignment="1">
      <alignment horizontal="right" vertical="center" wrapText="1"/>
    </xf>
    <xf numFmtId="10" fontId="21" fillId="3" borderId="11" xfId="4" applyNumberFormat="1" applyFont="1" applyFill="1" applyBorder="1" applyAlignment="1">
      <alignment horizontal="right" vertical="center" wrapText="1"/>
    </xf>
    <xf numFmtId="0" fontId="14" fillId="3" borderId="12" xfId="4" applyFont="1" applyFill="1" applyBorder="1" applyAlignment="1">
      <alignment horizontal="right" vertical="center" wrapText="1"/>
    </xf>
    <xf numFmtId="10" fontId="8" fillId="0" borderId="0" xfId="0" applyNumberFormat="1" applyFont="1" applyFill="1" applyBorder="1" applyAlignment="1" applyProtection="1">
      <alignment horizontal="right" vertical="center" wrapText="1"/>
    </xf>
    <xf numFmtId="3" fontId="10" fillId="0" borderId="0" xfId="4" applyNumberFormat="1" applyFont="1" applyBorder="1" applyAlignment="1">
      <alignment horizontal="right" vertical="center"/>
    </xf>
    <xf numFmtId="3" fontId="10" fillId="0" borderId="0" xfId="4" applyNumberFormat="1" applyFont="1" applyFill="1" applyBorder="1" applyAlignment="1">
      <alignment horizontal="right" vertical="center"/>
    </xf>
    <xf numFmtId="0" fontId="22" fillId="0" borderId="0" xfId="0" applyFont="1" applyAlignment="1">
      <alignment wrapText="1"/>
    </xf>
    <xf numFmtId="0" fontId="18" fillId="0" borderId="0" xfId="0" applyFont="1" applyBorder="1" applyAlignment="1"/>
    <xf numFmtId="0" fontId="8" fillId="0" borderId="1" xfId="1" applyFont="1" applyFill="1" applyBorder="1" applyAlignment="1" applyProtection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4" fillId="4" borderId="1" xfId="4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2" fillId="0" borderId="0" xfId="0" applyFont="1"/>
    <xf numFmtId="9" fontId="8" fillId="4" borderId="10" xfId="0" applyNumberFormat="1" applyFont="1" applyFill="1" applyBorder="1" applyAlignment="1" applyProtection="1">
      <alignment horizontal="right" vertical="center" wrapText="1"/>
    </xf>
    <xf numFmtId="9" fontId="6" fillId="4" borderId="10" xfId="0" applyNumberFormat="1" applyFont="1" applyFill="1" applyBorder="1" applyAlignment="1" applyProtection="1">
      <alignment horizontal="right" vertical="center" wrapText="1"/>
    </xf>
    <xf numFmtId="9" fontId="6" fillId="3" borderId="10" xfId="0" applyNumberFormat="1" applyFont="1" applyFill="1" applyBorder="1" applyAlignment="1" applyProtection="1">
      <alignment horizontal="right" vertical="center" wrapText="1"/>
    </xf>
    <xf numFmtId="9" fontId="6" fillId="3" borderId="11" xfId="0" applyNumberFormat="1" applyFont="1" applyFill="1" applyBorder="1" applyAlignment="1" applyProtection="1">
      <alignment horizontal="right" vertical="center" wrapText="1"/>
    </xf>
    <xf numFmtId="3" fontId="9" fillId="3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4" borderId="12" xfId="2" applyFont="1" applyFill="1" applyBorder="1" applyAlignment="1">
      <alignment horizontal="right" vertical="center"/>
    </xf>
    <xf numFmtId="0" fontId="9" fillId="4" borderId="10" xfId="2" applyFont="1" applyFill="1" applyBorder="1" applyAlignment="1">
      <alignment horizontal="right" vertical="center"/>
    </xf>
    <xf numFmtId="3" fontId="6" fillId="3" borderId="6" xfId="0" applyNumberFormat="1" applyFont="1" applyFill="1" applyBorder="1" applyAlignment="1">
      <alignment horizontal="center" vertical="center" wrapText="1"/>
    </xf>
    <xf numFmtId="3" fontId="9" fillId="3" borderId="14" xfId="0" applyNumberFormat="1" applyFont="1" applyFill="1" applyBorder="1" applyAlignment="1">
      <alignment horizontal="center" vertical="center" wrapText="1"/>
    </xf>
    <xf numFmtId="3" fontId="9" fillId="3" borderId="15" xfId="0" applyNumberFormat="1" applyFont="1" applyFill="1" applyBorder="1" applyAlignment="1">
      <alignment horizontal="center" vertical="center" wrapText="1"/>
    </xf>
    <xf numFmtId="0" fontId="9" fillId="3" borderId="6" xfId="0" quotePrefix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0" fontId="11" fillId="0" borderId="2" xfId="4" applyFont="1" applyBorder="1" applyAlignment="1">
      <alignment horizontal="center"/>
    </xf>
    <xf numFmtId="0" fontId="11" fillId="0" borderId="4" xfId="4" applyFont="1" applyBorder="1" applyAlignment="1">
      <alignment horizontal="center"/>
    </xf>
    <xf numFmtId="0" fontId="11" fillId="0" borderId="3" xfId="4" applyFont="1" applyBorder="1" applyAlignment="1">
      <alignment horizontal="center"/>
    </xf>
    <xf numFmtId="0" fontId="14" fillId="0" borderId="8" xfId="4" applyFont="1" applyBorder="1" applyAlignment="1">
      <alignment horizontal="left" vertical="center" wrapText="1"/>
    </xf>
    <xf numFmtId="0" fontId="14" fillId="0" borderId="1" xfId="4" applyFont="1" applyBorder="1" applyAlignment="1">
      <alignment horizontal="left" vertical="center" wrapText="1"/>
    </xf>
    <xf numFmtId="0" fontId="14" fillId="0" borderId="9" xfId="4" applyFont="1" applyBorder="1" applyAlignment="1">
      <alignment horizontal="left" vertical="center" wrapText="1"/>
    </xf>
    <xf numFmtId="0" fontId="14" fillId="3" borderId="5" xfId="4" applyFont="1" applyFill="1" applyBorder="1" applyAlignment="1">
      <alignment horizontal="center" vertical="center" wrapText="1"/>
    </xf>
    <xf numFmtId="0" fontId="14" fillId="3" borderId="8" xfId="4" applyFont="1" applyFill="1" applyBorder="1" applyAlignment="1">
      <alignment horizontal="center" vertical="center" wrapText="1"/>
    </xf>
    <xf numFmtId="0" fontId="9" fillId="3" borderId="6" xfId="4" applyFont="1" applyFill="1" applyBorder="1" applyAlignment="1">
      <alignment horizontal="center" vertical="center" wrapText="1"/>
    </xf>
    <xf numFmtId="0" fontId="14" fillId="3" borderId="7" xfId="4" applyFont="1" applyFill="1" applyBorder="1" applyAlignment="1">
      <alignment horizontal="center" vertical="center" wrapText="1"/>
    </xf>
    <xf numFmtId="0" fontId="14" fillId="3" borderId="9" xfId="4" applyFont="1" applyFill="1" applyBorder="1" applyAlignment="1">
      <alignment horizontal="center" vertical="center" wrapText="1"/>
    </xf>
  </cellXfs>
  <cellStyles count="5">
    <cellStyle name="Normal" xfId="0" builtinId="0"/>
    <cellStyle name="Normal 4" xfId="3"/>
    <cellStyle name="Normal_Book1" xfId="2"/>
    <cellStyle name="Normal_Pokazatelji poslovanja drustava u FBiH i RS" xfId="4"/>
    <cellStyle name="Normal_Spravki_NonLIfe1999" xfId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K28"/>
  <sheetViews>
    <sheetView showGridLines="0" showRowColHeaders="0" tabSelected="1" zoomScaleNormal="100" zoomScaleSheetLayoutView="100" workbookViewId="0">
      <pane xSplit="3" topLeftCell="D1" activePane="topRight" state="frozen"/>
      <selection pane="topRight" activeCell="B2" sqref="B2:BI2"/>
    </sheetView>
  </sheetViews>
  <sheetFormatPr defaultRowHeight="15" x14ac:dyDescent="0.25"/>
  <cols>
    <col min="1" max="1" width="2.85546875" style="1" customWidth="1"/>
    <col min="2" max="2" width="5.140625" style="1" customWidth="1"/>
    <col min="3" max="3" width="23.7109375" style="1" customWidth="1"/>
    <col min="4" max="61" width="11.28515625" style="1" customWidth="1"/>
    <col min="62" max="16384" width="9.140625" style="1"/>
  </cols>
  <sheetData>
    <row r="1" spans="2:63" ht="12" customHeight="1" x14ac:dyDescent="0.25"/>
    <row r="2" spans="2:63" ht="15.75" x14ac:dyDescent="0.25">
      <c r="B2" s="70" t="s">
        <v>90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2"/>
      <c r="BJ2" s="51"/>
      <c r="BK2" s="51"/>
    </row>
    <row r="3" spans="2:63" ht="15.75" thickBot="1" x14ac:dyDescent="0.3"/>
    <row r="4" spans="2:63" ht="48" customHeight="1" x14ac:dyDescent="0.25">
      <c r="B4" s="73" t="s">
        <v>46</v>
      </c>
      <c r="C4" s="63" t="s">
        <v>86</v>
      </c>
      <c r="D4" s="63" t="s">
        <v>0</v>
      </c>
      <c r="E4" s="63"/>
      <c r="F4" s="63" t="s">
        <v>2</v>
      </c>
      <c r="G4" s="69"/>
      <c r="H4" s="62" t="s">
        <v>4</v>
      </c>
      <c r="I4" s="62"/>
      <c r="J4" s="63" t="s">
        <v>5</v>
      </c>
      <c r="K4" s="63"/>
      <c r="L4" s="62" t="s">
        <v>7</v>
      </c>
      <c r="M4" s="62"/>
      <c r="N4" s="62" t="s">
        <v>9</v>
      </c>
      <c r="O4" s="62"/>
      <c r="P4" s="62" t="s">
        <v>41</v>
      </c>
      <c r="Q4" s="62"/>
      <c r="R4" s="62" t="s">
        <v>42</v>
      </c>
      <c r="S4" s="62"/>
      <c r="T4" s="67" t="s">
        <v>12</v>
      </c>
      <c r="U4" s="68"/>
      <c r="V4" s="62" t="s">
        <v>78</v>
      </c>
      <c r="W4" s="62"/>
      <c r="X4" s="63" t="s">
        <v>16</v>
      </c>
      <c r="Y4" s="69"/>
      <c r="Z4" s="63" t="s">
        <v>43</v>
      </c>
      <c r="AA4" s="63"/>
      <c r="AB4" s="63" t="s">
        <v>17</v>
      </c>
      <c r="AC4" s="63"/>
      <c r="AD4" s="62" t="s">
        <v>18</v>
      </c>
      <c r="AE4" s="62"/>
      <c r="AF4" s="62" t="s">
        <v>19</v>
      </c>
      <c r="AG4" s="62"/>
      <c r="AH4" s="66" t="s">
        <v>65</v>
      </c>
      <c r="AI4" s="66"/>
      <c r="AJ4" s="62" t="s">
        <v>1</v>
      </c>
      <c r="AK4" s="62"/>
      <c r="AL4" s="63" t="s">
        <v>3</v>
      </c>
      <c r="AM4" s="63"/>
      <c r="AN4" s="62" t="s">
        <v>6</v>
      </c>
      <c r="AO4" s="62"/>
      <c r="AP4" s="63" t="s">
        <v>8</v>
      </c>
      <c r="AQ4" s="63"/>
      <c r="AR4" s="63" t="s">
        <v>10</v>
      </c>
      <c r="AS4" s="63"/>
      <c r="AT4" s="62" t="s">
        <v>44</v>
      </c>
      <c r="AU4" s="62"/>
      <c r="AV4" s="63" t="s">
        <v>11</v>
      </c>
      <c r="AW4" s="63"/>
      <c r="AX4" s="62" t="s">
        <v>13</v>
      </c>
      <c r="AY4" s="62"/>
      <c r="AZ4" s="63" t="s">
        <v>14</v>
      </c>
      <c r="BA4" s="63"/>
      <c r="BB4" s="63" t="s">
        <v>15</v>
      </c>
      <c r="BC4" s="63"/>
      <c r="BD4" s="62" t="s">
        <v>45</v>
      </c>
      <c r="BE4" s="62"/>
      <c r="BF4" s="66" t="s">
        <v>63</v>
      </c>
      <c r="BG4" s="66"/>
      <c r="BH4" s="66" t="s">
        <v>64</v>
      </c>
      <c r="BI4" s="76"/>
    </row>
    <row r="5" spans="2:63" ht="45.75" customHeight="1" x14ac:dyDescent="0.25">
      <c r="B5" s="74"/>
      <c r="C5" s="75"/>
      <c r="D5" s="53" t="s">
        <v>61</v>
      </c>
      <c r="E5" s="53" t="s">
        <v>62</v>
      </c>
      <c r="F5" s="53" t="s">
        <v>61</v>
      </c>
      <c r="G5" s="53" t="s">
        <v>62</v>
      </c>
      <c r="H5" s="53" t="s">
        <v>61</v>
      </c>
      <c r="I5" s="53" t="s">
        <v>62</v>
      </c>
      <c r="J5" s="53" t="s">
        <v>61</v>
      </c>
      <c r="K5" s="53" t="s">
        <v>62</v>
      </c>
      <c r="L5" s="53" t="s">
        <v>61</v>
      </c>
      <c r="M5" s="53" t="s">
        <v>62</v>
      </c>
      <c r="N5" s="53" t="s">
        <v>61</v>
      </c>
      <c r="O5" s="53" t="s">
        <v>62</v>
      </c>
      <c r="P5" s="53" t="s">
        <v>61</v>
      </c>
      <c r="Q5" s="53" t="s">
        <v>62</v>
      </c>
      <c r="R5" s="53" t="s">
        <v>61</v>
      </c>
      <c r="S5" s="53" t="s">
        <v>62</v>
      </c>
      <c r="T5" s="53" t="s">
        <v>61</v>
      </c>
      <c r="U5" s="53" t="s">
        <v>62</v>
      </c>
      <c r="V5" s="53" t="s">
        <v>61</v>
      </c>
      <c r="W5" s="53" t="s">
        <v>62</v>
      </c>
      <c r="X5" s="53" t="s">
        <v>61</v>
      </c>
      <c r="Y5" s="53" t="s">
        <v>62</v>
      </c>
      <c r="Z5" s="53" t="s">
        <v>61</v>
      </c>
      <c r="AA5" s="53" t="s">
        <v>62</v>
      </c>
      <c r="AB5" s="53" t="s">
        <v>61</v>
      </c>
      <c r="AC5" s="53" t="s">
        <v>62</v>
      </c>
      <c r="AD5" s="53" t="s">
        <v>61</v>
      </c>
      <c r="AE5" s="53" t="s">
        <v>62</v>
      </c>
      <c r="AF5" s="53" t="s">
        <v>61</v>
      </c>
      <c r="AG5" s="53" t="s">
        <v>62</v>
      </c>
      <c r="AH5" s="54" t="s">
        <v>61</v>
      </c>
      <c r="AI5" s="54" t="s">
        <v>62</v>
      </c>
      <c r="AJ5" s="53" t="s">
        <v>61</v>
      </c>
      <c r="AK5" s="53" t="s">
        <v>62</v>
      </c>
      <c r="AL5" s="53" t="s">
        <v>61</v>
      </c>
      <c r="AM5" s="53" t="s">
        <v>62</v>
      </c>
      <c r="AN5" s="53" t="s">
        <v>61</v>
      </c>
      <c r="AO5" s="53" t="s">
        <v>62</v>
      </c>
      <c r="AP5" s="53" t="s">
        <v>61</v>
      </c>
      <c r="AQ5" s="53" t="s">
        <v>62</v>
      </c>
      <c r="AR5" s="53" t="s">
        <v>61</v>
      </c>
      <c r="AS5" s="53" t="s">
        <v>62</v>
      </c>
      <c r="AT5" s="53" t="s">
        <v>61</v>
      </c>
      <c r="AU5" s="53" t="s">
        <v>62</v>
      </c>
      <c r="AV5" s="53" t="s">
        <v>61</v>
      </c>
      <c r="AW5" s="53" t="s">
        <v>62</v>
      </c>
      <c r="AX5" s="53" t="s">
        <v>61</v>
      </c>
      <c r="AY5" s="53" t="s">
        <v>62</v>
      </c>
      <c r="AZ5" s="53" t="s">
        <v>61</v>
      </c>
      <c r="BA5" s="53" t="s">
        <v>62</v>
      </c>
      <c r="BB5" s="53" t="s">
        <v>61</v>
      </c>
      <c r="BC5" s="53" t="s">
        <v>62</v>
      </c>
      <c r="BD5" s="53" t="s">
        <v>61</v>
      </c>
      <c r="BE5" s="53" t="s">
        <v>62</v>
      </c>
      <c r="BF5" s="54" t="s">
        <v>61</v>
      </c>
      <c r="BG5" s="54" t="s">
        <v>62</v>
      </c>
      <c r="BH5" s="54" t="s">
        <v>61</v>
      </c>
      <c r="BI5" s="56" t="s">
        <v>62</v>
      </c>
    </row>
    <row r="6" spans="2:63" ht="15" customHeight="1" x14ac:dyDescent="0.25">
      <c r="B6" s="19" t="s">
        <v>47</v>
      </c>
      <c r="C6" s="2" t="s">
        <v>48</v>
      </c>
      <c r="D6" s="20">
        <v>535582</v>
      </c>
      <c r="E6" s="21">
        <f>D6/$D$13</f>
        <v>0.11659285759845908</v>
      </c>
      <c r="F6" s="20">
        <v>8490781</v>
      </c>
      <c r="G6" s="21">
        <f>F6/$F$13</f>
        <v>0.18277331595747348</v>
      </c>
      <c r="H6" s="20">
        <v>869206</v>
      </c>
      <c r="I6" s="21">
        <f>H6/$H$13</f>
        <v>8.4386982126044077E-2</v>
      </c>
      <c r="J6" s="20">
        <v>2477852</v>
      </c>
      <c r="K6" s="21">
        <f>J6/$J$13</f>
        <v>6.6985203306693095E-2</v>
      </c>
      <c r="L6" s="20">
        <v>2176773</v>
      </c>
      <c r="M6" s="21">
        <f>L6/$L$13</f>
        <v>6.8491818385939193E-2</v>
      </c>
      <c r="N6" s="20">
        <v>178151</v>
      </c>
      <c r="O6" s="21">
        <f>N6/$N$13</f>
        <v>1.0279056201571074E-2</v>
      </c>
      <c r="P6" s="20">
        <v>0</v>
      </c>
      <c r="Q6" s="21">
        <f>P6/$P$13</f>
        <v>0</v>
      </c>
      <c r="R6" s="20">
        <v>828860</v>
      </c>
      <c r="S6" s="21">
        <f>R6/$R$13</f>
        <v>9.867984779068624E-2</v>
      </c>
      <c r="T6" s="20">
        <v>1086120</v>
      </c>
      <c r="U6" s="21">
        <f>T6/$T$13</f>
        <v>8.0338889098055949E-2</v>
      </c>
      <c r="V6" s="20">
        <v>294601</v>
      </c>
      <c r="W6" s="21">
        <f>V6/$V$13</f>
        <v>1.9214541432111133E-2</v>
      </c>
      <c r="X6" s="20">
        <v>8809363</v>
      </c>
      <c r="Y6" s="21">
        <f>X6/$X$13</f>
        <v>0.16408383878597341</v>
      </c>
      <c r="Z6" s="20">
        <v>4120786</v>
      </c>
      <c r="AA6" s="21">
        <f>Z6/$Z$13</f>
        <v>0.12656269354140776</v>
      </c>
      <c r="AB6" s="20">
        <v>4084162</v>
      </c>
      <c r="AC6" s="21">
        <f>AB6/$AB$13</f>
        <v>0.12286159660674784</v>
      </c>
      <c r="AD6" s="20">
        <v>1875260</v>
      </c>
      <c r="AE6" s="21">
        <f>AD6/$AD$13</f>
        <v>7.8006384987712271E-2</v>
      </c>
      <c r="AF6" s="20">
        <v>240681</v>
      </c>
      <c r="AG6" s="21">
        <f>AF6/$AF$13</f>
        <v>3.5400017208678761E-2</v>
      </c>
      <c r="AH6" s="24">
        <f t="shared" ref="AH6:AH12" si="0">D6+F6+H6+J6+L6+N6+P6+R6+T6+V6+X6+Z6+AB6+AD6+AF6</f>
        <v>36068178</v>
      </c>
      <c r="AI6" s="22">
        <f>AH6/$AH$13</f>
        <v>0.10743137403596545</v>
      </c>
      <c r="AJ6" s="20">
        <v>1047526</v>
      </c>
      <c r="AK6" s="21">
        <f>AJ6/$AJ$13</f>
        <v>5.745390679337329E-2</v>
      </c>
      <c r="AL6" s="20">
        <v>229586</v>
      </c>
      <c r="AM6" s="21">
        <f>AL6/$AL$13</f>
        <v>2.8733700202624987E-2</v>
      </c>
      <c r="AN6" s="20">
        <v>761766</v>
      </c>
      <c r="AO6" s="21">
        <f>AN6/$AN$13</f>
        <v>6.1190206655892705E-2</v>
      </c>
      <c r="AP6" s="20">
        <v>5516</v>
      </c>
      <c r="AQ6" s="21">
        <f>AP6/$AP$13</f>
        <v>7.8813296929096182E-4</v>
      </c>
      <c r="AR6" s="20">
        <v>1715148</v>
      </c>
      <c r="AS6" s="21">
        <f>AR6/$AR$13</f>
        <v>9.6417594383414906E-2</v>
      </c>
      <c r="AT6" s="20">
        <v>2100502</v>
      </c>
      <c r="AU6" s="21">
        <f t="shared" ref="AU6:AU13" si="1">AT6/$AT$13</f>
        <v>0.10005269611631576</v>
      </c>
      <c r="AV6" s="20">
        <v>532046</v>
      </c>
      <c r="AW6" s="21">
        <f>AV6/$AV$13</f>
        <v>6.7362440254238307E-2</v>
      </c>
      <c r="AX6" s="20">
        <v>579413</v>
      </c>
      <c r="AY6" s="21">
        <f>AX6/$AX$13</f>
        <v>0.70921667221558526</v>
      </c>
      <c r="AZ6" s="20">
        <v>317014</v>
      </c>
      <c r="BA6" s="21">
        <f>AZ6/$AZ$13</f>
        <v>2.4542891415120883E-2</v>
      </c>
      <c r="BB6" s="20">
        <v>0</v>
      </c>
      <c r="BC6" s="21">
        <f>BB6/$BB$13</f>
        <v>0</v>
      </c>
      <c r="BD6" s="20">
        <v>672929</v>
      </c>
      <c r="BE6" s="21">
        <f>BD6/$BD$13</f>
        <v>6.9772589937336982E-2</v>
      </c>
      <c r="BF6" s="28">
        <f t="shared" ref="BF6:BF12" si="2">AJ6+AL6+AN6+AT6+AP6+AR6+AV6+AX6+AZ6+BB6+BD6</f>
        <v>7961446</v>
      </c>
      <c r="BG6" s="29">
        <f>BF6/$BF$13</f>
        <v>6.7836940718376731E-2</v>
      </c>
      <c r="BH6" s="28">
        <f t="shared" ref="BH6:BH12" si="3">AH6+BF6</f>
        <v>44029624</v>
      </c>
      <c r="BI6" s="27">
        <f>BH6/$BH$13</f>
        <v>9.7175522206967083E-2</v>
      </c>
    </row>
    <row r="7" spans="2:63" ht="15" customHeight="1" x14ac:dyDescent="0.25">
      <c r="B7" s="19" t="s">
        <v>49</v>
      </c>
      <c r="C7" s="2" t="s">
        <v>50</v>
      </c>
      <c r="D7" s="20">
        <v>1525126</v>
      </c>
      <c r="E7" s="21">
        <f>D7/$D$13</f>
        <v>0.33201040837389512</v>
      </c>
      <c r="F7" s="20">
        <v>8639946</v>
      </c>
      <c r="G7" s="21">
        <f t="shared" ref="G7:G13" si="4">F7/$F$13</f>
        <v>0.18598425517199291</v>
      </c>
      <c r="H7" s="20">
        <v>656871</v>
      </c>
      <c r="I7" s="21">
        <f t="shared" ref="I7:I13" si="5">H7/$H$13</f>
        <v>6.3772409919071779E-2</v>
      </c>
      <c r="J7" s="20">
        <v>8138832</v>
      </c>
      <c r="K7" s="21">
        <f t="shared" ref="K7:K13" si="6">J7/$J$13</f>
        <v>0.22002174310613368</v>
      </c>
      <c r="L7" s="20">
        <v>6116071</v>
      </c>
      <c r="M7" s="21">
        <f t="shared" ref="M7:M13" si="7">L7/$L$13</f>
        <v>0.19244120731353684</v>
      </c>
      <c r="N7" s="20">
        <v>18139</v>
      </c>
      <c r="O7" s="21">
        <f t="shared" ref="O7:O13" si="8">N7/$N$13</f>
        <v>1.0465941838120343E-3</v>
      </c>
      <c r="P7" s="20">
        <v>6083</v>
      </c>
      <c r="Q7" s="21">
        <f t="shared" ref="Q7:Q13" si="9">P7/$P$13</f>
        <v>8.6883616232367612E-3</v>
      </c>
      <c r="R7" s="20">
        <v>1118483</v>
      </c>
      <c r="S7" s="21">
        <f t="shared" ref="S7:S13" si="10">R7/$R$13</f>
        <v>0.1331608862732791</v>
      </c>
      <c r="T7" s="20">
        <v>1628809</v>
      </c>
      <c r="U7" s="21">
        <f t="shared" ref="U7:U12" si="11">T7/$T$13</f>
        <v>0.12048089125779418</v>
      </c>
      <c r="V7" s="20">
        <v>0</v>
      </c>
      <c r="W7" s="21">
        <f t="shared" ref="W7:W13" si="12">V7/$V$13</f>
        <v>0</v>
      </c>
      <c r="X7" s="20">
        <v>8424268</v>
      </c>
      <c r="Y7" s="21">
        <f t="shared" ref="Y7:Y13" si="13">X7/$X$13</f>
        <v>0.15691103118373426</v>
      </c>
      <c r="Z7" s="20">
        <v>5526584</v>
      </c>
      <c r="AA7" s="21">
        <f t="shared" ref="AA7:AA13" si="14">Z7/$Z$13</f>
        <v>0.16973930631749562</v>
      </c>
      <c r="AB7" s="20">
        <v>6321293</v>
      </c>
      <c r="AC7" s="21">
        <f t="shared" ref="AC7:AC13" si="15">AB7/$AB$13</f>
        <v>0.19015997666083248</v>
      </c>
      <c r="AD7" s="20">
        <v>3679720</v>
      </c>
      <c r="AE7" s="21">
        <f t="shared" ref="AE7:AE13" si="16">AD7/$AD$13</f>
        <v>0.15306765726725072</v>
      </c>
      <c r="AF7" s="20">
        <v>593084</v>
      </c>
      <c r="AG7" s="21">
        <f t="shared" ref="AG7:AG12" si="17">AF7/$AF$13</f>
        <v>8.7232410560833779E-2</v>
      </c>
      <c r="AH7" s="24">
        <f t="shared" si="0"/>
        <v>52393309</v>
      </c>
      <c r="AI7" s="22">
        <f t="shared" ref="AI7:AI13" si="18">AH7/$AH$13</f>
        <v>0.15605682039610969</v>
      </c>
      <c r="AJ7" s="20">
        <v>1199259</v>
      </c>
      <c r="AK7" s="21">
        <f t="shared" ref="AK7:AK12" si="19">AJ7/$AJ$13</f>
        <v>6.5776042606211269E-2</v>
      </c>
      <c r="AL7" s="20">
        <v>1138810</v>
      </c>
      <c r="AM7" s="21">
        <f t="shared" ref="AM7:AM13" si="20">AL7/$AL$13</f>
        <v>0.14252709280074291</v>
      </c>
      <c r="AN7" s="20">
        <v>1498915</v>
      </c>
      <c r="AO7" s="21">
        <f t="shared" ref="AO7:AO13" si="21">AN7/$AN$13</f>
        <v>0.1204030090731503</v>
      </c>
      <c r="AP7" s="23">
        <v>0</v>
      </c>
      <c r="AQ7" s="21">
        <f t="shared" ref="AQ7:AQ13" si="22">AP7/$AP$13</f>
        <v>0</v>
      </c>
      <c r="AR7" s="20">
        <v>1076578</v>
      </c>
      <c r="AS7" s="21">
        <f t="shared" ref="AS7:AS13" si="23">AR7/$AR$13</f>
        <v>6.0520177224419151E-2</v>
      </c>
      <c r="AT7" s="20">
        <v>2099267</v>
      </c>
      <c r="AU7" s="21">
        <f t="shared" si="1"/>
        <v>9.9993869664494403E-2</v>
      </c>
      <c r="AV7" s="20">
        <v>111716</v>
      </c>
      <c r="AW7" s="21">
        <f t="shared" ref="AW7:AW13" si="24">AV7/$AV$13</f>
        <v>1.4144382958320309E-2</v>
      </c>
      <c r="AX7" s="20">
        <v>159920</v>
      </c>
      <c r="AY7" s="21">
        <f t="shared" ref="AY7:AY13" si="25">AX7/$AX$13</f>
        <v>0.19574626427214509</v>
      </c>
      <c r="AZ7" s="20">
        <v>844509</v>
      </c>
      <c r="BA7" s="21">
        <f t="shared" ref="BA7:BA13" si="26">AZ7/$AZ$13</f>
        <v>6.5381001110652273E-2</v>
      </c>
      <c r="BB7" s="20">
        <v>0</v>
      </c>
      <c r="BC7" s="21">
        <f t="shared" ref="BC7:BC13" si="27">BB7/$BB$13</f>
        <v>0</v>
      </c>
      <c r="BD7" s="20">
        <v>403361</v>
      </c>
      <c r="BE7" s="21">
        <f t="shared" ref="BE7:BE13" si="28">BD7/$BD$13</f>
        <v>4.1822453259874638E-2</v>
      </c>
      <c r="BF7" s="28">
        <f t="shared" si="2"/>
        <v>8532335</v>
      </c>
      <c r="BG7" s="29">
        <f t="shared" ref="BG7:BG13" si="29">BF7/$BF$13</f>
        <v>7.2701303705926146E-2</v>
      </c>
      <c r="BH7" s="28">
        <f t="shared" si="3"/>
        <v>60925644</v>
      </c>
      <c r="BI7" s="27">
        <f t="shared" ref="BI7:BI13" si="30">BH7/$BH$13</f>
        <v>0.13446586033748029</v>
      </c>
    </row>
    <row r="8" spans="2:63" ht="15" customHeight="1" x14ac:dyDescent="0.25">
      <c r="B8" s="19" t="s">
        <v>51</v>
      </c>
      <c r="C8" s="2" t="s">
        <v>52</v>
      </c>
      <c r="D8" s="20">
        <v>168480</v>
      </c>
      <c r="E8" s="21">
        <f t="shared" ref="E8:E13" si="31">D8/$D$13</f>
        <v>3.6677044128048342E-2</v>
      </c>
      <c r="F8" s="20">
        <v>539673</v>
      </c>
      <c r="G8" s="21">
        <f t="shared" si="4"/>
        <v>1.1617049567374025E-2</v>
      </c>
      <c r="H8" s="20">
        <v>30995</v>
      </c>
      <c r="I8" s="21">
        <f t="shared" si="5"/>
        <v>3.0091537690682488E-3</v>
      </c>
      <c r="J8" s="20">
        <v>1362092</v>
      </c>
      <c r="K8" s="21">
        <f t="shared" si="6"/>
        <v>3.6822219221495152E-2</v>
      </c>
      <c r="L8" s="20">
        <v>20454</v>
      </c>
      <c r="M8" s="21">
        <f t="shared" si="7"/>
        <v>6.4358187705654203E-4</v>
      </c>
      <c r="N8" s="20">
        <v>0</v>
      </c>
      <c r="O8" s="21">
        <f t="shared" si="8"/>
        <v>0</v>
      </c>
      <c r="P8" s="20">
        <v>0</v>
      </c>
      <c r="Q8" s="21">
        <f t="shared" si="9"/>
        <v>0</v>
      </c>
      <c r="R8" s="20">
        <v>1703</v>
      </c>
      <c r="S8" s="21">
        <f t="shared" si="10"/>
        <v>2.0275050163783831E-4</v>
      </c>
      <c r="T8" s="20">
        <v>13358</v>
      </c>
      <c r="U8" s="21">
        <f t="shared" si="11"/>
        <v>9.8807395183942055E-4</v>
      </c>
      <c r="V8" s="20">
        <v>0</v>
      </c>
      <c r="W8" s="21">
        <f t="shared" si="12"/>
        <v>0</v>
      </c>
      <c r="X8" s="20">
        <v>751041</v>
      </c>
      <c r="Y8" s="21">
        <f t="shared" si="13"/>
        <v>1.3988944531591701E-2</v>
      </c>
      <c r="Z8" s="20">
        <v>617990</v>
      </c>
      <c r="AA8" s="21">
        <f t="shared" si="14"/>
        <v>1.8980475807686831E-2</v>
      </c>
      <c r="AB8" s="20">
        <v>80472</v>
      </c>
      <c r="AC8" s="21">
        <f t="shared" si="15"/>
        <v>2.4207948661532554E-3</v>
      </c>
      <c r="AD8" s="20">
        <v>16779</v>
      </c>
      <c r="AE8" s="21">
        <f t="shared" si="16"/>
        <v>6.979667532549215E-4</v>
      </c>
      <c r="AF8" s="20">
        <v>39834</v>
      </c>
      <c r="AG8" s="21">
        <f t="shared" si="17"/>
        <v>5.8588932466231642E-3</v>
      </c>
      <c r="AH8" s="24">
        <f t="shared" si="0"/>
        <v>3642871</v>
      </c>
      <c r="AI8" s="22">
        <f t="shared" si="18"/>
        <v>1.0850524164701955E-2</v>
      </c>
      <c r="AJ8" s="20">
        <v>31985</v>
      </c>
      <c r="AK8" s="21">
        <f t="shared" si="19"/>
        <v>1.7542888756804553E-3</v>
      </c>
      <c r="AL8" s="20">
        <v>46554</v>
      </c>
      <c r="AM8" s="21">
        <f t="shared" si="20"/>
        <v>5.8264383683369354E-3</v>
      </c>
      <c r="AN8" s="20">
        <v>22323</v>
      </c>
      <c r="AO8" s="21">
        <f t="shared" si="21"/>
        <v>1.793134615064853E-3</v>
      </c>
      <c r="AP8" s="23">
        <v>0</v>
      </c>
      <c r="AQ8" s="21">
        <f t="shared" si="22"/>
        <v>0</v>
      </c>
      <c r="AR8" s="20">
        <v>37546</v>
      </c>
      <c r="AS8" s="21">
        <f t="shared" si="23"/>
        <v>2.1106604203950307E-3</v>
      </c>
      <c r="AT8" s="20">
        <v>50928</v>
      </c>
      <c r="AU8" s="21">
        <f t="shared" si="1"/>
        <v>2.4258409217471485E-3</v>
      </c>
      <c r="AV8" s="20">
        <v>16055</v>
      </c>
      <c r="AW8" s="21">
        <f t="shared" si="24"/>
        <v>2.0327264527537016E-3</v>
      </c>
      <c r="AX8" s="20">
        <v>3425</v>
      </c>
      <c r="AY8" s="21">
        <f t="shared" si="25"/>
        <v>4.1922896143827973E-3</v>
      </c>
      <c r="AZ8" s="20">
        <v>21112</v>
      </c>
      <c r="BA8" s="21">
        <f t="shared" si="26"/>
        <v>1.6344688990266424E-3</v>
      </c>
      <c r="BB8" s="20">
        <v>0</v>
      </c>
      <c r="BC8" s="21">
        <f t="shared" si="27"/>
        <v>0</v>
      </c>
      <c r="BD8" s="20">
        <v>123985</v>
      </c>
      <c r="BE8" s="21">
        <f t="shared" si="28"/>
        <v>1.2855374881125238E-2</v>
      </c>
      <c r="BF8" s="28">
        <f t="shared" si="2"/>
        <v>353913</v>
      </c>
      <c r="BG8" s="29">
        <f t="shared" si="29"/>
        <v>3.0155797326845983E-3</v>
      </c>
      <c r="BH8" s="28">
        <f t="shared" si="3"/>
        <v>3996784</v>
      </c>
      <c r="BI8" s="27">
        <f t="shared" si="30"/>
        <v>8.8210967313382162E-3</v>
      </c>
    </row>
    <row r="9" spans="2:63" ht="15" customHeight="1" x14ac:dyDescent="0.25">
      <c r="B9" s="19" t="s">
        <v>53</v>
      </c>
      <c r="C9" s="52" t="s">
        <v>54</v>
      </c>
      <c r="D9" s="20">
        <v>287722</v>
      </c>
      <c r="E9" s="21">
        <f t="shared" si="31"/>
        <v>6.263528306392642E-2</v>
      </c>
      <c r="F9" s="20">
        <v>4117239</v>
      </c>
      <c r="G9" s="21">
        <f t="shared" si="4"/>
        <v>8.8628057256385742E-2</v>
      </c>
      <c r="H9" s="20">
        <v>190543</v>
      </c>
      <c r="I9" s="21">
        <f t="shared" si="5"/>
        <v>1.8498892938202012E-2</v>
      </c>
      <c r="J9" s="20">
        <v>5685303</v>
      </c>
      <c r="K9" s="21">
        <f t="shared" si="6"/>
        <v>0.15369407749742606</v>
      </c>
      <c r="L9" s="20">
        <v>3132830</v>
      </c>
      <c r="M9" s="21">
        <f t="shared" si="7"/>
        <v>9.8574000777307449E-2</v>
      </c>
      <c r="N9" s="20">
        <v>218375</v>
      </c>
      <c r="O9" s="21">
        <f t="shared" si="8"/>
        <v>1.2599923087819228E-2</v>
      </c>
      <c r="P9" s="20">
        <v>54045</v>
      </c>
      <c r="Q9" s="21">
        <f t="shared" si="9"/>
        <v>7.7192586540823727E-2</v>
      </c>
      <c r="R9" s="20">
        <v>535538</v>
      </c>
      <c r="S9" s="21">
        <f t="shared" si="10"/>
        <v>6.3758425217924047E-2</v>
      </c>
      <c r="T9" s="20">
        <v>681997</v>
      </c>
      <c r="U9" s="21">
        <f t="shared" si="11"/>
        <v>5.0446434416277081E-2</v>
      </c>
      <c r="V9" s="20">
        <v>0</v>
      </c>
      <c r="W9" s="21">
        <f t="shared" si="12"/>
        <v>0</v>
      </c>
      <c r="X9" s="20">
        <v>10227859</v>
      </c>
      <c r="Y9" s="21">
        <f t="shared" si="13"/>
        <v>0.19050484890697175</v>
      </c>
      <c r="Z9" s="20">
        <v>6531438</v>
      </c>
      <c r="AA9" s="21">
        <f t="shared" si="14"/>
        <v>0.20060162939271906</v>
      </c>
      <c r="AB9" s="20">
        <v>6334463</v>
      </c>
      <c r="AC9" s="21">
        <f t="shared" si="15"/>
        <v>0.19055616251910912</v>
      </c>
      <c r="AD9" s="20">
        <v>1511917</v>
      </c>
      <c r="AE9" s="21">
        <f t="shared" si="16"/>
        <v>6.2892174723220756E-2</v>
      </c>
      <c r="AF9" s="20">
        <v>350474</v>
      </c>
      <c r="AG9" s="21">
        <f t="shared" si="17"/>
        <v>5.1548670776648264E-2</v>
      </c>
      <c r="AH9" s="24">
        <f t="shared" si="0"/>
        <v>39859743</v>
      </c>
      <c r="AI9" s="22">
        <f t="shared" si="18"/>
        <v>0.11872479278577519</v>
      </c>
      <c r="AJ9" s="20">
        <v>1414393</v>
      </c>
      <c r="AK9" s="21">
        <f t="shared" si="19"/>
        <v>7.7575548092552959E-2</v>
      </c>
      <c r="AL9" s="20">
        <v>396816</v>
      </c>
      <c r="AM9" s="21">
        <f t="shared" si="20"/>
        <v>4.9663272061906377E-2</v>
      </c>
      <c r="AN9" s="20">
        <v>691535</v>
      </c>
      <c r="AO9" s="21">
        <f t="shared" si="21"/>
        <v>5.5548776868201998E-2</v>
      </c>
      <c r="AP9" s="23">
        <v>0</v>
      </c>
      <c r="AQ9" s="21">
        <f t="shared" si="22"/>
        <v>0</v>
      </c>
      <c r="AR9" s="20">
        <v>1536774</v>
      </c>
      <c r="AS9" s="21">
        <f t="shared" si="23"/>
        <v>8.6390242819265772E-2</v>
      </c>
      <c r="AT9" s="20">
        <v>4998604</v>
      </c>
      <c r="AU9" s="21">
        <f t="shared" si="1"/>
        <v>0.23809727723077645</v>
      </c>
      <c r="AV9" s="20">
        <v>505565</v>
      </c>
      <c r="AW9" s="21">
        <f t="shared" si="24"/>
        <v>6.4009676056457507E-2</v>
      </c>
      <c r="AX9" s="20">
        <v>74218</v>
      </c>
      <c r="AY9" s="21">
        <f t="shared" si="25"/>
        <v>9.0844773897886838E-2</v>
      </c>
      <c r="AZ9" s="20">
        <v>92590</v>
      </c>
      <c r="BA9" s="21">
        <f t="shared" si="26"/>
        <v>7.1682206972753333E-3</v>
      </c>
      <c r="BB9" s="20">
        <v>0</v>
      </c>
      <c r="BC9" s="21">
        <f t="shared" si="27"/>
        <v>0</v>
      </c>
      <c r="BD9" s="20">
        <v>642726</v>
      </c>
      <c r="BE9" s="21">
        <f t="shared" si="28"/>
        <v>6.6640994280325036E-2</v>
      </c>
      <c r="BF9" s="28">
        <f t="shared" si="2"/>
        <v>10353221</v>
      </c>
      <c r="BG9" s="29">
        <f t="shared" si="29"/>
        <v>8.8216492232849789E-2</v>
      </c>
      <c r="BH9" s="28">
        <f t="shared" si="3"/>
        <v>50212964</v>
      </c>
      <c r="BI9" s="27">
        <f t="shared" si="30"/>
        <v>0.11082245440614343</v>
      </c>
    </row>
    <row r="10" spans="2:63" ht="15" customHeight="1" x14ac:dyDescent="0.25">
      <c r="B10" s="19" t="s">
        <v>55</v>
      </c>
      <c r="C10" s="2" t="s">
        <v>56</v>
      </c>
      <c r="D10" s="20">
        <v>2003368</v>
      </c>
      <c r="E10" s="21">
        <f t="shared" si="31"/>
        <v>0.43612070596343744</v>
      </c>
      <c r="F10" s="20">
        <v>22669672</v>
      </c>
      <c r="G10" s="21">
        <f t="shared" si="4"/>
        <v>0.48798939969224148</v>
      </c>
      <c r="H10" s="20">
        <v>8552511</v>
      </c>
      <c r="I10" s="21">
        <f t="shared" si="5"/>
        <v>0.83032168771245873</v>
      </c>
      <c r="J10" s="20">
        <v>12784890</v>
      </c>
      <c r="K10" s="21">
        <f t="shared" si="6"/>
        <v>0.34562131067703294</v>
      </c>
      <c r="L10" s="20">
        <v>20317229</v>
      </c>
      <c r="M10" s="21">
        <f t="shared" si="7"/>
        <v>0.63927839915946083</v>
      </c>
      <c r="N10" s="20">
        <v>66771</v>
      </c>
      <c r="O10" s="21">
        <f t="shared" si="8"/>
        <v>3.8525905643813519E-3</v>
      </c>
      <c r="P10" s="20">
        <v>0</v>
      </c>
      <c r="Q10" s="21">
        <f t="shared" si="9"/>
        <v>0</v>
      </c>
      <c r="R10" s="20">
        <v>4776448</v>
      </c>
      <c r="S10" s="21">
        <f t="shared" si="10"/>
        <v>0.56865955845393401</v>
      </c>
      <c r="T10" s="20">
        <v>10044895</v>
      </c>
      <c r="U10" s="21">
        <f t="shared" si="11"/>
        <v>0.74300786782916872</v>
      </c>
      <c r="V10" s="20">
        <v>0</v>
      </c>
      <c r="W10" s="21">
        <f t="shared" si="12"/>
        <v>0</v>
      </c>
      <c r="X10" s="20">
        <v>22859780</v>
      </c>
      <c r="Y10" s="21">
        <f t="shared" si="13"/>
        <v>0.42578793224922384</v>
      </c>
      <c r="Z10" s="20">
        <v>12493294</v>
      </c>
      <c r="AA10" s="21">
        <f t="shared" si="14"/>
        <v>0.38370954954824354</v>
      </c>
      <c r="AB10" s="20">
        <v>4638012</v>
      </c>
      <c r="AC10" s="21">
        <f t="shared" si="15"/>
        <v>0.13952276119342372</v>
      </c>
      <c r="AD10" s="20">
        <v>16862433</v>
      </c>
      <c r="AE10" s="21">
        <f t="shared" si="16"/>
        <v>0.70143736891284614</v>
      </c>
      <c r="AF10" s="20">
        <v>5572572</v>
      </c>
      <c r="AG10" s="21">
        <f t="shared" si="17"/>
        <v>0.81962907207715374</v>
      </c>
      <c r="AH10" s="24">
        <f t="shared" si="0"/>
        <v>143641875</v>
      </c>
      <c r="AI10" s="22">
        <f t="shared" si="18"/>
        <v>0.42784650780952654</v>
      </c>
      <c r="AJ10" s="20">
        <v>14301748</v>
      </c>
      <c r="AK10" s="21">
        <f t="shared" si="19"/>
        <v>0.78441136217555729</v>
      </c>
      <c r="AL10" s="20">
        <v>6178364</v>
      </c>
      <c r="AM10" s="21">
        <f t="shared" si="20"/>
        <v>0.77324949656638875</v>
      </c>
      <c r="AN10" s="20">
        <v>9474610</v>
      </c>
      <c r="AO10" s="21">
        <f t="shared" si="21"/>
        <v>0.76106487278769019</v>
      </c>
      <c r="AP10" s="23">
        <v>0</v>
      </c>
      <c r="AQ10" s="21">
        <f t="shared" si="22"/>
        <v>0</v>
      </c>
      <c r="AR10" s="20">
        <v>13422531</v>
      </c>
      <c r="AS10" s="21">
        <f t="shared" si="23"/>
        <v>0.75455188097867498</v>
      </c>
      <c r="AT10" s="20">
        <v>11732238</v>
      </c>
      <c r="AU10" s="21">
        <f t="shared" si="1"/>
        <v>0.55883881252114598</v>
      </c>
      <c r="AV10" s="20">
        <v>6731520</v>
      </c>
      <c r="AW10" s="21">
        <f t="shared" si="24"/>
        <v>0.85227896426288374</v>
      </c>
      <c r="AX10" s="20">
        <v>0</v>
      </c>
      <c r="AY10" s="21">
        <f t="shared" si="25"/>
        <v>0</v>
      </c>
      <c r="AZ10" s="20">
        <v>11641509</v>
      </c>
      <c r="BA10" s="21">
        <f t="shared" si="26"/>
        <v>0.90127341787792492</v>
      </c>
      <c r="BB10" s="20">
        <v>1631681</v>
      </c>
      <c r="BC10" s="21">
        <f t="shared" si="27"/>
        <v>1</v>
      </c>
      <c r="BD10" s="20">
        <v>7783093</v>
      </c>
      <c r="BE10" s="21">
        <f t="shared" si="28"/>
        <v>0.80698937976095231</v>
      </c>
      <c r="BF10" s="28">
        <f t="shared" si="2"/>
        <v>82897294</v>
      </c>
      <c r="BG10" s="29">
        <f t="shared" si="29"/>
        <v>0.70634138808350233</v>
      </c>
      <c r="BH10" s="28">
        <f t="shared" si="3"/>
        <v>226539169</v>
      </c>
      <c r="BI10" s="27">
        <f t="shared" si="30"/>
        <v>0.49998296710204404</v>
      </c>
    </row>
    <row r="11" spans="2:63" ht="15" customHeight="1" x14ac:dyDescent="0.25">
      <c r="B11" s="19" t="s">
        <v>57</v>
      </c>
      <c r="C11" s="2" t="s">
        <v>75</v>
      </c>
      <c r="D11" s="20">
        <v>73331</v>
      </c>
      <c r="E11" s="21">
        <f t="shared" si="31"/>
        <v>1.5963700872233574E-2</v>
      </c>
      <c r="F11" s="20">
        <v>120680</v>
      </c>
      <c r="G11" s="21">
        <f t="shared" si="4"/>
        <v>2.5977685409325599E-3</v>
      </c>
      <c r="H11" s="20">
        <v>112</v>
      </c>
      <c r="I11" s="21">
        <f t="shared" si="5"/>
        <v>1.0873535155207093E-5</v>
      </c>
      <c r="J11" s="20">
        <v>488041</v>
      </c>
      <c r="K11" s="21">
        <f t="shared" si="6"/>
        <v>1.3193494045246369E-2</v>
      </c>
      <c r="L11" s="20">
        <v>18147</v>
      </c>
      <c r="M11" s="21">
        <f t="shared" si="7"/>
        <v>5.7099248669918203E-4</v>
      </c>
      <c r="N11" s="20">
        <v>400</v>
      </c>
      <c r="O11" s="21">
        <f t="shared" si="8"/>
        <v>2.307942408759103E-5</v>
      </c>
      <c r="P11" s="20">
        <v>0</v>
      </c>
      <c r="Q11" s="21">
        <f t="shared" si="9"/>
        <v>0</v>
      </c>
      <c r="R11" s="20">
        <v>0</v>
      </c>
      <c r="S11" s="21">
        <f t="shared" si="10"/>
        <v>0</v>
      </c>
      <c r="T11" s="20">
        <v>64052</v>
      </c>
      <c r="U11" s="21">
        <f t="shared" si="11"/>
        <v>4.7378434468646922E-3</v>
      </c>
      <c r="V11" s="20">
        <v>0</v>
      </c>
      <c r="W11" s="21">
        <f t="shared" si="12"/>
        <v>0</v>
      </c>
      <c r="X11" s="20">
        <v>38195</v>
      </c>
      <c r="Y11" s="21">
        <f t="shared" si="13"/>
        <v>7.114228602488347E-4</v>
      </c>
      <c r="Z11" s="20">
        <v>282753</v>
      </c>
      <c r="AA11" s="21">
        <f t="shared" si="14"/>
        <v>8.6842610334323771E-3</v>
      </c>
      <c r="AB11" s="20">
        <v>0</v>
      </c>
      <c r="AC11" s="21">
        <f t="shared" si="15"/>
        <v>0</v>
      </c>
      <c r="AD11" s="20">
        <v>93718</v>
      </c>
      <c r="AE11" s="21">
        <f t="shared" si="16"/>
        <v>3.8984473557151637E-3</v>
      </c>
      <c r="AF11" s="20">
        <v>2250</v>
      </c>
      <c r="AG11" s="21">
        <f t="shared" si="17"/>
        <v>3.3093613006231161E-4</v>
      </c>
      <c r="AH11" s="24">
        <f t="shared" si="0"/>
        <v>1181679</v>
      </c>
      <c r="AI11" s="22">
        <f t="shared" si="18"/>
        <v>3.5197064470360996E-3</v>
      </c>
      <c r="AJ11" s="20">
        <v>237548</v>
      </c>
      <c r="AK11" s="21">
        <f t="shared" si="19"/>
        <v>1.3028851456624694E-2</v>
      </c>
      <c r="AL11" s="20">
        <v>0</v>
      </c>
      <c r="AM11" s="21">
        <f t="shared" si="20"/>
        <v>0</v>
      </c>
      <c r="AN11" s="20">
        <v>0</v>
      </c>
      <c r="AO11" s="21">
        <f t="shared" si="21"/>
        <v>0</v>
      </c>
      <c r="AP11" s="23">
        <v>0</v>
      </c>
      <c r="AQ11" s="21">
        <f t="shared" si="22"/>
        <v>0</v>
      </c>
      <c r="AR11" s="20">
        <v>168</v>
      </c>
      <c r="AS11" s="21">
        <f t="shared" si="23"/>
        <v>9.4441738301381005E-6</v>
      </c>
      <c r="AT11" s="20">
        <v>12418</v>
      </c>
      <c r="AU11" s="21">
        <f t="shared" si="1"/>
        <v>5.9150354552026563E-4</v>
      </c>
      <c r="AV11" s="20">
        <v>1357</v>
      </c>
      <c r="AW11" s="21">
        <f t="shared" si="24"/>
        <v>1.7181001534642001E-4</v>
      </c>
      <c r="AX11" s="20">
        <v>0</v>
      </c>
      <c r="AY11" s="21">
        <f t="shared" si="25"/>
        <v>0</v>
      </c>
      <c r="AZ11" s="20">
        <v>0</v>
      </c>
      <c r="BA11" s="21">
        <f t="shared" si="26"/>
        <v>0</v>
      </c>
      <c r="BB11" s="20">
        <v>0</v>
      </c>
      <c r="BC11" s="21">
        <f t="shared" si="27"/>
        <v>0</v>
      </c>
      <c r="BD11" s="20">
        <v>18510</v>
      </c>
      <c r="BE11" s="21">
        <f t="shared" si="28"/>
        <v>1.9192078803857576E-3</v>
      </c>
      <c r="BF11" s="28">
        <f t="shared" si="2"/>
        <v>270001</v>
      </c>
      <c r="BG11" s="29">
        <f t="shared" si="29"/>
        <v>2.3005923585869247E-3</v>
      </c>
      <c r="BH11" s="28">
        <f t="shared" si="3"/>
        <v>1451680</v>
      </c>
      <c r="BI11" s="27">
        <f t="shared" si="30"/>
        <v>3.2039283841581289E-3</v>
      </c>
    </row>
    <row r="12" spans="2:63" ht="15" customHeight="1" x14ac:dyDescent="0.25">
      <c r="B12" s="19" t="s">
        <v>58</v>
      </c>
      <c r="C12" s="2" t="s">
        <v>59</v>
      </c>
      <c r="D12" s="20">
        <v>0</v>
      </c>
      <c r="E12" s="21">
        <f t="shared" si="31"/>
        <v>0</v>
      </c>
      <c r="F12" s="20">
        <v>1877264</v>
      </c>
      <c r="G12" s="21">
        <f t="shared" si="4"/>
        <v>4.0410153813599775E-2</v>
      </c>
      <c r="H12" s="20">
        <v>0</v>
      </c>
      <c r="I12" s="21">
        <f t="shared" si="5"/>
        <v>0</v>
      </c>
      <c r="J12" s="20">
        <v>6054025</v>
      </c>
      <c r="K12" s="21">
        <f t="shared" si="6"/>
        <v>0.16366195214597268</v>
      </c>
      <c r="L12" s="20">
        <v>0</v>
      </c>
      <c r="M12" s="21">
        <f t="shared" si="7"/>
        <v>0</v>
      </c>
      <c r="N12" s="20">
        <v>16849619</v>
      </c>
      <c r="O12" s="21">
        <f t="shared" si="8"/>
        <v>0.97219875653832877</v>
      </c>
      <c r="P12" s="20">
        <v>640004</v>
      </c>
      <c r="Q12" s="21">
        <f t="shared" si="9"/>
        <v>0.91411905183593956</v>
      </c>
      <c r="R12" s="20">
        <v>1138454</v>
      </c>
      <c r="S12" s="21">
        <f t="shared" si="10"/>
        <v>0.1355385317625388</v>
      </c>
      <c r="T12" s="20">
        <v>0</v>
      </c>
      <c r="U12" s="21">
        <f t="shared" si="11"/>
        <v>0</v>
      </c>
      <c r="V12" s="20">
        <v>15037589</v>
      </c>
      <c r="W12" s="21">
        <f t="shared" si="12"/>
        <v>0.9807854585678889</v>
      </c>
      <c r="X12" s="20">
        <v>2577676</v>
      </c>
      <c r="Y12" s="21">
        <f t="shared" si="13"/>
        <v>4.8011981482256189E-2</v>
      </c>
      <c r="Z12" s="20">
        <v>2986402</v>
      </c>
      <c r="AA12" s="21">
        <f t="shared" si="14"/>
        <v>9.1722084359014813E-2</v>
      </c>
      <c r="AB12" s="20">
        <v>11783572</v>
      </c>
      <c r="AC12" s="21">
        <f t="shared" si="15"/>
        <v>0.35447870815373361</v>
      </c>
      <c r="AD12" s="20">
        <v>0</v>
      </c>
      <c r="AE12" s="21">
        <f t="shared" si="16"/>
        <v>0</v>
      </c>
      <c r="AF12" s="20">
        <v>0</v>
      </c>
      <c r="AG12" s="21">
        <f t="shared" si="17"/>
        <v>0</v>
      </c>
      <c r="AH12" s="24">
        <f t="shared" si="0"/>
        <v>58944605</v>
      </c>
      <c r="AI12" s="22">
        <f t="shared" si="18"/>
        <v>0.17557027436088507</v>
      </c>
      <c r="AJ12" s="20">
        <v>0</v>
      </c>
      <c r="AK12" s="21">
        <f t="shared" si="19"/>
        <v>0</v>
      </c>
      <c r="AL12" s="20">
        <v>0</v>
      </c>
      <c r="AM12" s="21">
        <f t="shared" si="20"/>
        <v>0</v>
      </c>
      <c r="AN12" s="20">
        <v>0</v>
      </c>
      <c r="AO12" s="21">
        <f t="shared" si="21"/>
        <v>0</v>
      </c>
      <c r="AP12" s="20">
        <v>6993303</v>
      </c>
      <c r="AQ12" s="21">
        <f t="shared" si="22"/>
        <v>0.99921186703070908</v>
      </c>
      <c r="AR12" s="20">
        <v>0</v>
      </c>
      <c r="AS12" s="21">
        <f t="shared" si="23"/>
        <v>0</v>
      </c>
      <c r="AT12" s="20">
        <v>0</v>
      </c>
      <c r="AU12" s="21">
        <f t="shared" si="1"/>
        <v>0</v>
      </c>
      <c r="AV12" s="23">
        <v>0</v>
      </c>
      <c r="AW12" s="21">
        <f t="shared" si="24"/>
        <v>0</v>
      </c>
      <c r="AX12" s="20">
        <v>0</v>
      </c>
      <c r="AY12" s="21">
        <f t="shared" si="25"/>
        <v>0</v>
      </c>
      <c r="AZ12" s="20">
        <v>0</v>
      </c>
      <c r="BA12" s="21">
        <f t="shared" si="26"/>
        <v>0</v>
      </c>
      <c r="BB12" s="20">
        <v>0</v>
      </c>
      <c r="BC12" s="21">
        <f t="shared" si="27"/>
        <v>0</v>
      </c>
      <c r="BD12" s="20">
        <v>0</v>
      </c>
      <c r="BE12" s="21">
        <f t="shared" si="28"/>
        <v>0</v>
      </c>
      <c r="BF12" s="28">
        <f t="shared" si="2"/>
        <v>6993303</v>
      </c>
      <c r="BG12" s="29">
        <f t="shared" si="29"/>
        <v>5.9587703168073505E-2</v>
      </c>
      <c r="BH12" s="28">
        <f t="shared" si="3"/>
        <v>65937908</v>
      </c>
      <c r="BI12" s="27">
        <f t="shared" si="30"/>
        <v>0.14552817083186884</v>
      </c>
    </row>
    <row r="13" spans="2:63" ht="16.5" customHeight="1" thickBot="1" x14ac:dyDescent="0.3">
      <c r="B13" s="64" t="s">
        <v>60</v>
      </c>
      <c r="C13" s="65"/>
      <c r="D13" s="25">
        <f>SUM(D6:D12)</f>
        <v>4593609</v>
      </c>
      <c r="E13" s="58">
        <f t="shared" si="31"/>
        <v>1</v>
      </c>
      <c r="F13" s="25">
        <f>SUM(F6:F12)</f>
        <v>46455255</v>
      </c>
      <c r="G13" s="58">
        <f t="shared" si="4"/>
        <v>1</v>
      </c>
      <c r="H13" s="25">
        <f>SUM(H6:H12)</f>
        <v>10300238</v>
      </c>
      <c r="I13" s="58">
        <f t="shared" si="5"/>
        <v>1</v>
      </c>
      <c r="J13" s="25">
        <f>SUM(J6:J12)</f>
        <v>36991035</v>
      </c>
      <c r="K13" s="58">
        <f t="shared" si="6"/>
        <v>1</v>
      </c>
      <c r="L13" s="25">
        <f>SUM(L6:L12)</f>
        <v>31781504</v>
      </c>
      <c r="M13" s="58">
        <f t="shared" si="7"/>
        <v>1</v>
      </c>
      <c r="N13" s="25">
        <f>SUM(N6:N12)</f>
        <v>17331455</v>
      </c>
      <c r="O13" s="58">
        <f t="shared" si="8"/>
        <v>1</v>
      </c>
      <c r="P13" s="25">
        <f>SUM(P6:P12)</f>
        <v>700132</v>
      </c>
      <c r="Q13" s="58">
        <f t="shared" si="9"/>
        <v>1</v>
      </c>
      <c r="R13" s="25">
        <f>SUM(R6:R12)</f>
        <v>8399486</v>
      </c>
      <c r="S13" s="58">
        <f t="shared" si="10"/>
        <v>1</v>
      </c>
      <c r="T13" s="25">
        <f>SUM(T6:T12)</f>
        <v>13519231</v>
      </c>
      <c r="U13" s="58">
        <f>SUM(U6:U12)</f>
        <v>1</v>
      </c>
      <c r="V13" s="25">
        <f>SUM(V6:V12)</f>
        <v>15332190</v>
      </c>
      <c r="W13" s="58">
        <f t="shared" si="12"/>
        <v>1</v>
      </c>
      <c r="X13" s="25">
        <f>SUM(X6:X12)</f>
        <v>53688182</v>
      </c>
      <c r="Y13" s="58">
        <f t="shared" si="13"/>
        <v>1</v>
      </c>
      <c r="Z13" s="25">
        <f>SUM(Z6:Z12)</f>
        <v>32559247</v>
      </c>
      <c r="AA13" s="58">
        <f t="shared" si="14"/>
        <v>1</v>
      </c>
      <c r="AB13" s="25">
        <f>SUM(AB6:AB12)</f>
        <v>33241974</v>
      </c>
      <c r="AC13" s="58">
        <f t="shared" si="15"/>
        <v>1</v>
      </c>
      <c r="AD13" s="25">
        <f>SUM(AD6:AD12)</f>
        <v>24039827</v>
      </c>
      <c r="AE13" s="58">
        <f t="shared" si="16"/>
        <v>1</v>
      </c>
      <c r="AF13" s="25">
        <f>SUM(AF6:AF12)</f>
        <v>6798895</v>
      </c>
      <c r="AG13" s="58">
        <f>SUM(AG6:AG12)</f>
        <v>1</v>
      </c>
      <c r="AH13" s="26">
        <f>SUM(AH6:AH12)</f>
        <v>335732260</v>
      </c>
      <c r="AI13" s="59">
        <f t="shared" si="18"/>
        <v>1</v>
      </c>
      <c r="AJ13" s="25">
        <f>SUM(AJ6:AJ12)</f>
        <v>18232459</v>
      </c>
      <c r="AK13" s="58">
        <f t="shared" ref="AK13" si="32">AJ13/$AJ$13</f>
        <v>1</v>
      </c>
      <c r="AL13" s="25">
        <f>SUM(AL6:AL12)</f>
        <v>7990130</v>
      </c>
      <c r="AM13" s="58">
        <f t="shared" si="20"/>
        <v>1</v>
      </c>
      <c r="AN13" s="25">
        <f>SUM(AN6:AN12)</f>
        <v>12449149</v>
      </c>
      <c r="AO13" s="58">
        <f t="shared" si="21"/>
        <v>1</v>
      </c>
      <c r="AP13" s="25">
        <f>SUM(AP6:AP12)</f>
        <v>6998819</v>
      </c>
      <c r="AQ13" s="58">
        <f t="shared" si="22"/>
        <v>1</v>
      </c>
      <c r="AR13" s="25">
        <f>SUM(AR6:AR12)</f>
        <v>17788745</v>
      </c>
      <c r="AS13" s="58">
        <f t="shared" si="23"/>
        <v>1</v>
      </c>
      <c r="AT13" s="25">
        <f>SUM(AT6:AT12)</f>
        <v>20993957</v>
      </c>
      <c r="AU13" s="58">
        <f t="shared" si="1"/>
        <v>1</v>
      </c>
      <c r="AV13" s="25">
        <f>SUM(AV6:AV12)</f>
        <v>7898259</v>
      </c>
      <c r="AW13" s="58">
        <f t="shared" si="24"/>
        <v>1</v>
      </c>
      <c r="AX13" s="25">
        <f>SUM(AX6:AX12)</f>
        <v>816976</v>
      </c>
      <c r="AY13" s="58">
        <f t="shared" si="25"/>
        <v>1</v>
      </c>
      <c r="AZ13" s="25">
        <f>SUM(AZ6:AZ12)</f>
        <v>12916734</v>
      </c>
      <c r="BA13" s="58">
        <f t="shared" si="26"/>
        <v>1</v>
      </c>
      <c r="BB13" s="25">
        <f>SUM(BB6:BB12)</f>
        <v>1631681</v>
      </c>
      <c r="BC13" s="58">
        <f t="shared" si="27"/>
        <v>1</v>
      </c>
      <c r="BD13" s="25">
        <f>SUM(BD6:BD12)</f>
        <v>9644604</v>
      </c>
      <c r="BE13" s="58">
        <f t="shared" si="28"/>
        <v>1</v>
      </c>
      <c r="BF13" s="30">
        <f>SUM(BF6:BF12)</f>
        <v>117361513</v>
      </c>
      <c r="BG13" s="60">
        <f t="shared" si="29"/>
        <v>1</v>
      </c>
      <c r="BH13" s="30">
        <f>SUM(BH6:BH12)</f>
        <v>453093773</v>
      </c>
      <c r="BI13" s="61">
        <f t="shared" si="30"/>
        <v>1</v>
      </c>
    </row>
    <row r="15" spans="2:63" x14ac:dyDescent="0.25">
      <c r="AJ15" s="17"/>
    </row>
    <row r="16" spans="2:63" x14ac:dyDescent="0.25">
      <c r="X16" s="16"/>
      <c r="AF16" s="16"/>
      <c r="AG16" s="15"/>
      <c r="AH16" s="15"/>
      <c r="AJ16" s="17"/>
      <c r="AN16" s="16"/>
    </row>
    <row r="17" spans="17:36" x14ac:dyDescent="0.25">
      <c r="X17" s="16"/>
      <c r="AF17" s="16"/>
      <c r="AG17" s="47"/>
      <c r="AH17" s="15"/>
      <c r="AJ17" s="17"/>
    </row>
    <row r="18" spans="17:36" x14ac:dyDescent="0.25">
      <c r="Q18" s="16"/>
      <c r="AA18" s="16"/>
      <c r="AE18" s="17"/>
      <c r="AF18" s="15"/>
      <c r="AG18" s="47"/>
      <c r="AH18" s="15"/>
    </row>
    <row r="19" spans="17:36" x14ac:dyDescent="0.25">
      <c r="Q19" s="16"/>
      <c r="AA19" s="16"/>
      <c r="AE19" s="17"/>
      <c r="AF19" s="15"/>
      <c r="AG19" s="47"/>
      <c r="AH19" s="15"/>
    </row>
    <row r="20" spans="17:36" x14ac:dyDescent="0.25">
      <c r="Q20" s="16"/>
      <c r="AA20" s="16"/>
      <c r="AE20" s="17"/>
      <c r="AF20" s="15"/>
      <c r="AG20" s="47"/>
      <c r="AH20" s="15"/>
    </row>
    <row r="21" spans="17:36" x14ac:dyDescent="0.25">
      <c r="Q21" s="16"/>
      <c r="AA21" s="16"/>
      <c r="AD21" s="15"/>
      <c r="AE21" s="16"/>
      <c r="AF21" s="15"/>
      <c r="AG21" s="47"/>
      <c r="AH21" s="15"/>
    </row>
    <row r="22" spans="17:36" x14ac:dyDescent="0.25">
      <c r="Q22" s="16"/>
      <c r="AA22" s="18"/>
      <c r="AD22" s="15"/>
      <c r="AE22" s="16"/>
      <c r="AF22" s="15"/>
      <c r="AG22" s="47"/>
      <c r="AH22" s="15"/>
    </row>
    <row r="23" spans="17:36" x14ac:dyDescent="0.25">
      <c r="Q23" s="18"/>
      <c r="AD23" s="15"/>
      <c r="AE23" s="16"/>
      <c r="AF23" s="15"/>
      <c r="AG23" s="47"/>
      <c r="AH23" s="15"/>
    </row>
    <row r="24" spans="17:36" x14ac:dyDescent="0.25">
      <c r="AD24" s="15"/>
      <c r="AE24" s="16"/>
      <c r="AF24" s="15"/>
      <c r="AG24" s="15"/>
      <c r="AH24" s="15"/>
    </row>
    <row r="25" spans="17:36" x14ac:dyDescent="0.25">
      <c r="AD25" s="15"/>
      <c r="AE25" s="16"/>
      <c r="AF25" s="15"/>
    </row>
    <row r="26" spans="17:36" x14ac:dyDescent="0.25">
      <c r="AD26" s="15"/>
      <c r="AE26" s="16"/>
      <c r="AF26" s="15"/>
    </row>
    <row r="27" spans="17:36" x14ac:dyDescent="0.25">
      <c r="AD27" s="15"/>
      <c r="AE27" s="16"/>
      <c r="AF27" s="15"/>
    </row>
    <row r="28" spans="17:36" x14ac:dyDescent="0.25">
      <c r="AD28" s="15"/>
      <c r="AE28" s="15"/>
      <c r="AF28" s="15"/>
    </row>
  </sheetData>
  <mergeCells count="33">
    <mergeCell ref="BH4:BI4"/>
    <mergeCell ref="V4:W4"/>
    <mergeCell ref="AZ4:BA4"/>
    <mergeCell ref="AX4:AY4"/>
    <mergeCell ref="BB4:BC4"/>
    <mergeCell ref="B2:BI2"/>
    <mergeCell ref="Z4:AA4"/>
    <mergeCell ref="B4:B5"/>
    <mergeCell ref="C4:C5"/>
    <mergeCell ref="D4:E4"/>
    <mergeCell ref="AJ4:AK4"/>
    <mergeCell ref="F4:G4"/>
    <mergeCell ref="P4:Q4"/>
    <mergeCell ref="R4:S4"/>
    <mergeCell ref="H4:I4"/>
    <mergeCell ref="BD4:BE4"/>
    <mergeCell ref="BF4:BG4"/>
    <mergeCell ref="AD4:AE4"/>
    <mergeCell ref="AB4:AC4"/>
    <mergeCell ref="B13:C13"/>
    <mergeCell ref="AR4:AS4"/>
    <mergeCell ref="AV4:AW4"/>
    <mergeCell ref="AL4:AM4"/>
    <mergeCell ref="AH4:AI4"/>
    <mergeCell ref="J4:K4"/>
    <mergeCell ref="AN4:AO4"/>
    <mergeCell ref="L4:M4"/>
    <mergeCell ref="AP4:AQ4"/>
    <mergeCell ref="N4:O4"/>
    <mergeCell ref="AF4:AG4"/>
    <mergeCell ref="AT4:AU4"/>
    <mergeCell ref="T4:U4"/>
    <mergeCell ref="X4:Y4"/>
  </mergeCells>
  <pageMargins left="0.39370078740157483" right="0.39370078740157483" top="0.39370078740157483" bottom="0.39370078740157483" header="0.19685039370078741" footer="0.19685039370078741"/>
  <pageSetup paperSize="9" scale="77" fitToWidth="4" orientation="landscape" r:id="rId1"/>
  <headerFooter>
    <oddHeader>&amp;LAgencija za osiguranje u BiH&amp;CStatistika tržišta osiguranja&amp;RGodišnje izvješće</oddHeader>
    <oddFooter>&amp;CU izvješće su uključeni podatci zaključno s 31.12.2008. godine.&amp;R&amp;P</oddFooter>
  </headerFooter>
  <colBreaks count="2" manualBreakCount="2">
    <brk id="13" max="1048575" man="1"/>
    <brk id="29" max="1048575" man="1"/>
  </colBreaks>
  <ignoredErrors>
    <ignoredError sqref="V13:AG13 AU13:BE13 BG13 BI13 E13:S14 AI13:AO13 AT14:BI14 V14:AO14 AP13:AS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9"/>
  <sheetViews>
    <sheetView showGridLines="0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3" customWidth="1"/>
    <col min="2" max="2" width="36.7109375" style="3" bestFit="1" customWidth="1"/>
    <col min="3" max="3" width="11.7109375" style="3" bestFit="1" customWidth="1"/>
    <col min="4" max="4" width="16.140625" style="3" customWidth="1"/>
    <col min="5" max="5" width="14.7109375" style="3" bestFit="1" customWidth="1"/>
    <col min="6" max="6" width="11.7109375" style="3" bestFit="1" customWidth="1"/>
    <col min="7" max="7" width="15.5703125" style="3" bestFit="1" customWidth="1"/>
    <col min="8" max="8" width="14.7109375" style="3" bestFit="1" customWidth="1"/>
    <col min="9" max="9" width="16.28515625" style="3" customWidth="1"/>
    <col min="10" max="10" width="13.5703125" style="3" customWidth="1"/>
    <col min="11" max="11" width="9.28515625" style="3" customWidth="1"/>
    <col min="12" max="12" width="11.85546875" style="3" customWidth="1"/>
    <col min="13" max="257" width="10.28515625" style="3"/>
    <col min="258" max="258" width="23.28515625" style="3" customWidth="1"/>
    <col min="259" max="259" width="14.5703125" style="3" customWidth="1"/>
    <col min="260" max="260" width="16.140625" style="3" customWidth="1"/>
    <col min="261" max="261" width="14.140625" style="3" customWidth="1"/>
    <col min="262" max="262" width="14.42578125" style="3" customWidth="1"/>
    <col min="263" max="263" width="16.28515625" style="3" customWidth="1"/>
    <col min="264" max="264" width="15.5703125" style="3" customWidth="1"/>
    <col min="265" max="265" width="19.5703125" style="3" customWidth="1"/>
    <col min="266" max="266" width="13.5703125" style="3" customWidth="1"/>
    <col min="267" max="267" width="9.28515625" style="3" customWidth="1"/>
    <col min="268" max="513" width="10.28515625" style="3"/>
    <col min="514" max="514" width="23.28515625" style="3" customWidth="1"/>
    <col min="515" max="515" width="14.5703125" style="3" customWidth="1"/>
    <col min="516" max="516" width="16.140625" style="3" customWidth="1"/>
    <col min="517" max="517" width="14.140625" style="3" customWidth="1"/>
    <col min="518" max="518" width="14.42578125" style="3" customWidth="1"/>
    <col min="519" max="519" width="16.28515625" style="3" customWidth="1"/>
    <col min="520" max="520" width="15.5703125" style="3" customWidth="1"/>
    <col min="521" max="521" width="19.5703125" style="3" customWidth="1"/>
    <col min="522" max="522" width="13.5703125" style="3" customWidth="1"/>
    <col min="523" max="523" width="9.28515625" style="3" customWidth="1"/>
    <col min="524" max="769" width="10.28515625" style="3"/>
    <col min="770" max="770" width="23.28515625" style="3" customWidth="1"/>
    <col min="771" max="771" width="14.5703125" style="3" customWidth="1"/>
    <col min="772" max="772" width="16.140625" style="3" customWidth="1"/>
    <col min="773" max="773" width="14.140625" style="3" customWidth="1"/>
    <col min="774" max="774" width="14.42578125" style="3" customWidth="1"/>
    <col min="775" max="775" width="16.28515625" style="3" customWidth="1"/>
    <col min="776" max="776" width="15.5703125" style="3" customWidth="1"/>
    <col min="777" max="777" width="19.5703125" style="3" customWidth="1"/>
    <col min="778" max="778" width="13.5703125" style="3" customWidth="1"/>
    <col min="779" max="779" width="9.28515625" style="3" customWidth="1"/>
    <col min="780" max="1025" width="10.28515625" style="3"/>
    <col min="1026" max="1026" width="23.28515625" style="3" customWidth="1"/>
    <col min="1027" max="1027" width="14.5703125" style="3" customWidth="1"/>
    <col min="1028" max="1028" width="16.140625" style="3" customWidth="1"/>
    <col min="1029" max="1029" width="14.140625" style="3" customWidth="1"/>
    <col min="1030" max="1030" width="14.42578125" style="3" customWidth="1"/>
    <col min="1031" max="1031" width="16.28515625" style="3" customWidth="1"/>
    <col min="1032" max="1032" width="15.5703125" style="3" customWidth="1"/>
    <col min="1033" max="1033" width="19.5703125" style="3" customWidth="1"/>
    <col min="1034" max="1034" width="13.5703125" style="3" customWidth="1"/>
    <col min="1035" max="1035" width="9.28515625" style="3" customWidth="1"/>
    <col min="1036" max="1281" width="10.28515625" style="3"/>
    <col min="1282" max="1282" width="23.28515625" style="3" customWidth="1"/>
    <col min="1283" max="1283" width="14.5703125" style="3" customWidth="1"/>
    <col min="1284" max="1284" width="16.140625" style="3" customWidth="1"/>
    <col min="1285" max="1285" width="14.140625" style="3" customWidth="1"/>
    <col min="1286" max="1286" width="14.42578125" style="3" customWidth="1"/>
    <col min="1287" max="1287" width="16.28515625" style="3" customWidth="1"/>
    <col min="1288" max="1288" width="15.5703125" style="3" customWidth="1"/>
    <col min="1289" max="1289" width="19.5703125" style="3" customWidth="1"/>
    <col min="1290" max="1290" width="13.5703125" style="3" customWidth="1"/>
    <col min="1291" max="1291" width="9.28515625" style="3" customWidth="1"/>
    <col min="1292" max="1537" width="10.28515625" style="3"/>
    <col min="1538" max="1538" width="23.28515625" style="3" customWidth="1"/>
    <col min="1539" max="1539" width="14.5703125" style="3" customWidth="1"/>
    <col min="1540" max="1540" width="16.140625" style="3" customWidth="1"/>
    <col min="1541" max="1541" width="14.140625" style="3" customWidth="1"/>
    <col min="1542" max="1542" width="14.42578125" style="3" customWidth="1"/>
    <col min="1543" max="1543" width="16.28515625" style="3" customWidth="1"/>
    <col min="1544" max="1544" width="15.5703125" style="3" customWidth="1"/>
    <col min="1545" max="1545" width="19.5703125" style="3" customWidth="1"/>
    <col min="1546" max="1546" width="13.5703125" style="3" customWidth="1"/>
    <col min="1547" max="1547" width="9.28515625" style="3" customWidth="1"/>
    <col min="1548" max="1793" width="10.28515625" style="3"/>
    <col min="1794" max="1794" width="23.28515625" style="3" customWidth="1"/>
    <col min="1795" max="1795" width="14.5703125" style="3" customWidth="1"/>
    <col min="1796" max="1796" width="16.140625" style="3" customWidth="1"/>
    <col min="1797" max="1797" width="14.140625" style="3" customWidth="1"/>
    <col min="1798" max="1798" width="14.42578125" style="3" customWidth="1"/>
    <col min="1799" max="1799" width="16.28515625" style="3" customWidth="1"/>
    <col min="1800" max="1800" width="15.5703125" style="3" customWidth="1"/>
    <col min="1801" max="1801" width="19.5703125" style="3" customWidth="1"/>
    <col min="1802" max="1802" width="13.5703125" style="3" customWidth="1"/>
    <col min="1803" max="1803" width="9.28515625" style="3" customWidth="1"/>
    <col min="1804" max="2049" width="10.28515625" style="3"/>
    <col min="2050" max="2050" width="23.28515625" style="3" customWidth="1"/>
    <col min="2051" max="2051" width="14.5703125" style="3" customWidth="1"/>
    <col min="2052" max="2052" width="16.140625" style="3" customWidth="1"/>
    <col min="2053" max="2053" width="14.140625" style="3" customWidth="1"/>
    <col min="2054" max="2054" width="14.42578125" style="3" customWidth="1"/>
    <col min="2055" max="2055" width="16.28515625" style="3" customWidth="1"/>
    <col min="2056" max="2056" width="15.5703125" style="3" customWidth="1"/>
    <col min="2057" max="2057" width="19.5703125" style="3" customWidth="1"/>
    <col min="2058" max="2058" width="13.5703125" style="3" customWidth="1"/>
    <col min="2059" max="2059" width="9.28515625" style="3" customWidth="1"/>
    <col min="2060" max="2305" width="10.28515625" style="3"/>
    <col min="2306" max="2306" width="23.28515625" style="3" customWidth="1"/>
    <col min="2307" max="2307" width="14.5703125" style="3" customWidth="1"/>
    <col min="2308" max="2308" width="16.140625" style="3" customWidth="1"/>
    <col min="2309" max="2309" width="14.140625" style="3" customWidth="1"/>
    <col min="2310" max="2310" width="14.42578125" style="3" customWidth="1"/>
    <col min="2311" max="2311" width="16.28515625" style="3" customWidth="1"/>
    <col min="2312" max="2312" width="15.5703125" style="3" customWidth="1"/>
    <col min="2313" max="2313" width="19.5703125" style="3" customWidth="1"/>
    <col min="2314" max="2314" width="13.5703125" style="3" customWidth="1"/>
    <col min="2315" max="2315" width="9.28515625" style="3" customWidth="1"/>
    <col min="2316" max="2561" width="10.28515625" style="3"/>
    <col min="2562" max="2562" width="23.28515625" style="3" customWidth="1"/>
    <col min="2563" max="2563" width="14.5703125" style="3" customWidth="1"/>
    <col min="2564" max="2564" width="16.140625" style="3" customWidth="1"/>
    <col min="2565" max="2565" width="14.140625" style="3" customWidth="1"/>
    <col min="2566" max="2566" width="14.42578125" style="3" customWidth="1"/>
    <col min="2567" max="2567" width="16.28515625" style="3" customWidth="1"/>
    <col min="2568" max="2568" width="15.5703125" style="3" customWidth="1"/>
    <col min="2569" max="2569" width="19.5703125" style="3" customWidth="1"/>
    <col min="2570" max="2570" width="13.5703125" style="3" customWidth="1"/>
    <col min="2571" max="2571" width="9.28515625" style="3" customWidth="1"/>
    <col min="2572" max="2817" width="10.28515625" style="3"/>
    <col min="2818" max="2818" width="23.28515625" style="3" customWidth="1"/>
    <col min="2819" max="2819" width="14.5703125" style="3" customWidth="1"/>
    <col min="2820" max="2820" width="16.140625" style="3" customWidth="1"/>
    <col min="2821" max="2821" width="14.140625" style="3" customWidth="1"/>
    <col min="2822" max="2822" width="14.42578125" style="3" customWidth="1"/>
    <col min="2823" max="2823" width="16.28515625" style="3" customWidth="1"/>
    <col min="2824" max="2824" width="15.5703125" style="3" customWidth="1"/>
    <col min="2825" max="2825" width="19.5703125" style="3" customWidth="1"/>
    <col min="2826" max="2826" width="13.5703125" style="3" customWidth="1"/>
    <col min="2827" max="2827" width="9.28515625" style="3" customWidth="1"/>
    <col min="2828" max="3073" width="10.28515625" style="3"/>
    <col min="3074" max="3074" width="23.28515625" style="3" customWidth="1"/>
    <col min="3075" max="3075" width="14.5703125" style="3" customWidth="1"/>
    <col min="3076" max="3076" width="16.140625" style="3" customWidth="1"/>
    <col min="3077" max="3077" width="14.140625" style="3" customWidth="1"/>
    <col min="3078" max="3078" width="14.42578125" style="3" customWidth="1"/>
    <col min="3079" max="3079" width="16.28515625" style="3" customWidth="1"/>
    <col min="3080" max="3080" width="15.5703125" style="3" customWidth="1"/>
    <col min="3081" max="3081" width="19.5703125" style="3" customWidth="1"/>
    <col min="3082" max="3082" width="13.5703125" style="3" customWidth="1"/>
    <col min="3083" max="3083" width="9.28515625" style="3" customWidth="1"/>
    <col min="3084" max="3329" width="10.28515625" style="3"/>
    <col min="3330" max="3330" width="23.28515625" style="3" customWidth="1"/>
    <col min="3331" max="3331" width="14.5703125" style="3" customWidth="1"/>
    <col min="3332" max="3332" width="16.140625" style="3" customWidth="1"/>
    <col min="3333" max="3333" width="14.140625" style="3" customWidth="1"/>
    <col min="3334" max="3334" width="14.42578125" style="3" customWidth="1"/>
    <col min="3335" max="3335" width="16.28515625" style="3" customWidth="1"/>
    <col min="3336" max="3336" width="15.5703125" style="3" customWidth="1"/>
    <col min="3337" max="3337" width="19.5703125" style="3" customWidth="1"/>
    <col min="3338" max="3338" width="13.5703125" style="3" customWidth="1"/>
    <col min="3339" max="3339" width="9.28515625" style="3" customWidth="1"/>
    <col min="3340" max="3585" width="10.28515625" style="3"/>
    <col min="3586" max="3586" width="23.28515625" style="3" customWidth="1"/>
    <col min="3587" max="3587" width="14.5703125" style="3" customWidth="1"/>
    <col min="3588" max="3588" width="16.140625" style="3" customWidth="1"/>
    <col min="3589" max="3589" width="14.140625" style="3" customWidth="1"/>
    <col min="3590" max="3590" width="14.42578125" style="3" customWidth="1"/>
    <col min="3591" max="3591" width="16.28515625" style="3" customWidth="1"/>
    <col min="3592" max="3592" width="15.5703125" style="3" customWidth="1"/>
    <col min="3593" max="3593" width="19.5703125" style="3" customWidth="1"/>
    <col min="3594" max="3594" width="13.5703125" style="3" customWidth="1"/>
    <col min="3595" max="3595" width="9.28515625" style="3" customWidth="1"/>
    <col min="3596" max="3841" width="10.28515625" style="3"/>
    <col min="3842" max="3842" width="23.28515625" style="3" customWidth="1"/>
    <col min="3843" max="3843" width="14.5703125" style="3" customWidth="1"/>
    <col min="3844" max="3844" width="16.140625" style="3" customWidth="1"/>
    <col min="3845" max="3845" width="14.140625" style="3" customWidth="1"/>
    <col min="3846" max="3846" width="14.42578125" style="3" customWidth="1"/>
    <col min="3847" max="3847" width="16.28515625" style="3" customWidth="1"/>
    <col min="3848" max="3848" width="15.5703125" style="3" customWidth="1"/>
    <col min="3849" max="3849" width="19.5703125" style="3" customWidth="1"/>
    <col min="3850" max="3850" width="13.5703125" style="3" customWidth="1"/>
    <col min="3851" max="3851" width="9.28515625" style="3" customWidth="1"/>
    <col min="3852" max="4097" width="10.28515625" style="3"/>
    <col min="4098" max="4098" width="23.28515625" style="3" customWidth="1"/>
    <col min="4099" max="4099" width="14.5703125" style="3" customWidth="1"/>
    <col min="4100" max="4100" width="16.140625" style="3" customWidth="1"/>
    <col min="4101" max="4101" width="14.140625" style="3" customWidth="1"/>
    <col min="4102" max="4102" width="14.42578125" style="3" customWidth="1"/>
    <col min="4103" max="4103" width="16.28515625" style="3" customWidth="1"/>
    <col min="4104" max="4104" width="15.5703125" style="3" customWidth="1"/>
    <col min="4105" max="4105" width="19.5703125" style="3" customWidth="1"/>
    <col min="4106" max="4106" width="13.5703125" style="3" customWidth="1"/>
    <col min="4107" max="4107" width="9.28515625" style="3" customWidth="1"/>
    <col min="4108" max="4353" width="10.28515625" style="3"/>
    <col min="4354" max="4354" width="23.28515625" style="3" customWidth="1"/>
    <col min="4355" max="4355" width="14.5703125" style="3" customWidth="1"/>
    <col min="4356" max="4356" width="16.140625" style="3" customWidth="1"/>
    <col min="4357" max="4357" width="14.140625" style="3" customWidth="1"/>
    <col min="4358" max="4358" width="14.42578125" style="3" customWidth="1"/>
    <col min="4359" max="4359" width="16.28515625" style="3" customWidth="1"/>
    <col min="4360" max="4360" width="15.5703125" style="3" customWidth="1"/>
    <col min="4361" max="4361" width="19.5703125" style="3" customWidth="1"/>
    <col min="4362" max="4362" width="13.5703125" style="3" customWidth="1"/>
    <col min="4363" max="4363" width="9.28515625" style="3" customWidth="1"/>
    <col min="4364" max="4609" width="10.28515625" style="3"/>
    <col min="4610" max="4610" width="23.28515625" style="3" customWidth="1"/>
    <col min="4611" max="4611" width="14.5703125" style="3" customWidth="1"/>
    <col min="4612" max="4612" width="16.140625" style="3" customWidth="1"/>
    <col min="4613" max="4613" width="14.140625" style="3" customWidth="1"/>
    <col min="4614" max="4614" width="14.42578125" style="3" customWidth="1"/>
    <col min="4615" max="4615" width="16.28515625" style="3" customWidth="1"/>
    <col min="4616" max="4616" width="15.5703125" style="3" customWidth="1"/>
    <col min="4617" max="4617" width="19.5703125" style="3" customWidth="1"/>
    <col min="4618" max="4618" width="13.5703125" style="3" customWidth="1"/>
    <col min="4619" max="4619" width="9.28515625" style="3" customWidth="1"/>
    <col min="4620" max="4865" width="10.28515625" style="3"/>
    <col min="4866" max="4866" width="23.28515625" style="3" customWidth="1"/>
    <col min="4867" max="4867" width="14.5703125" style="3" customWidth="1"/>
    <col min="4868" max="4868" width="16.140625" style="3" customWidth="1"/>
    <col min="4869" max="4869" width="14.140625" style="3" customWidth="1"/>
    <col min="4870" max="4870" width="14.42578125" style="3" customWidth="1"/>
    <col min="4871" max="4871" width="16.28515625" style="3" customWidth="1"/>
    <col min="4872" max="4872" width="15.5703125" style="3" customWidth="1"/>
    <col min="4873" max="4873" width="19.5703125" style="3" customWidth="1"/>
    <col min="4874" max="4874" width="13.5703125" style="3" customWidth="1"/>
    <col min="4875" max="4875" width="9.28515625" style="3" customWidth="1"/>
    <col min="4876" max="5121" width="10.28515625" style="3"/>
    <col min="5122" max="5122" width="23.28515625" style="3" customWidth="1"/>
    <col min="5123" max="5123" width="14.5703125" style="3" customWidth="1"/>
    <col min="5124" max="5124" width="16.140625" style="3" customWidth="1"/>
    <col min="5125" max="5125" width="14.140625" style="3" customWidth="1"/>
    <col min="5126" max="5126" width="14.42578125" style="3" customWidth="1"/>
    <col min="5127" max="5127" width="16.28515625" style="3" customWidth="1"/>
    <col min="5128" max="5128" width="15.5703125" style="3" customWidth="1"/>
    <col min="5129" max="5129" width="19.5703125" style="3" customWidth="1"/>
    <col min="5130" max="5130" width="13.5703125" style="3" customWidth="1"/>
    <col min="5131" max="5131" width="9.28515625" style="3" customWidth="1"/>
    <col min="5132" max="5377" width="10.28515625" style="3"/>
    <col min="5378" max="5378" width="23.28515625" style="3" customWidth="1"/>
    <col min="5379" max="5379" width="14.5703125" style="3" customWidth="1"/>
    <col min="5380" max="5380" width="16.140625" style="3" customWidth="1"/>
    <col min="5381" max="5381" width="14.140625" style="3" customWidth="1"/>
    <col min="5382" max="5382" width="14.42578125" style="3" customWidth="1"/>
    <col min="5383" max="5383" width="16.28515625" style="3" customWidth="1"/>
    <col min="5384" max="5384" width="15.5703125" style="3" customWidth="1"/>
    <col min="5385" max="5385" width="19.5703125" style="3" customWidth="1"/>
    <col min="5386" max="5386" width="13.5703125" style="3" customWidth="1"/>
    <col min="5387" max="5387" width="9.28515625" style="3" customWidth="1"/>
    <col min="5388" max="5633" width="10.28515625" style="3"/>
    <col min="5634" max="5634" width="23.28515625" style="3" customWidth="1"/>
    <col min="5635" max="5635" width="14.5703125" style="3" customWidth="1"/>
    <col min="5636" max="5636" width="16.140625" style="3" customWidth="1"/>
    <col min="5637" max="5637" width="14.140625" style="3" customWidth="1"/>
    <col min="5638" max="5638" width="14.42578125" style="3" customWidth="1"/>
    <col min="5639" max="5639" width="16.28515625" style="3" customWidth="1"/>
    <col min="5640" max="5640" width="15.5703125" style="3" customWidth="1"/>
    <col min="5641" max="5641" width="19.5703125" style="3" customWidth="1"/>
    <col min="5642" max="5642" width="13.5703125" style="3" customWidth="1"/>
    <col min="5643" max="5643" width="9.28515625" style="3" customWidth="1"/>
    <col min="5644" max="5889" width="10.28515625" style="3"/>
    <col min="5890" max="5890" width="23.28515625" style="3" customWidth="1"/>
    <col min="5891" max="5891" width="14.5703125" style="3" customWidth="1"/>
    <col min="5892" max="5892" width="16.140625" style="3" customWidth="1"/>
    <col min="5893" max="5893" width="14.140625" style="3" customWidth="1"/>
    <col min="5894" max="5894" width="14.42578125" style="3" customWidth="1"/>
    <col min="5895" max="5895" width="16.28515625" style="3" customWidth="1"/>
    <col min="5896" max="5896" width="15.5703125" style="3" customWidth="1"/>
    <col min="5897" max="5897" width="19.5703125" style="3" customWidth="1"/>
    <col min="5898" max="5898" width="13.5703125" style="3" customWidth="1"/>
    <col min="5899" max="5899" width="9.28515625" style="3" customWidth="1"/>
    <col min="5900" max="6145" width="10.28515625" style="3"/>
    <col min="6146" max="6146" width="23.28515625" style="3" customWidth="1"/>
    <col min="6147" max="6147" width="14.5703125" style="3" customWidth="1"/>
    <col min="6148" max="6148" width="16.140625" style="3" customWidth="1"/>
    <col min="6149" max="6149" width="14.140625" style="3" customWidth="1"/>
    <col min="6150" max="6150" width="14.42578125" style="3" customWidth="1"/>
    <col min="6151" max="6151" width="16.28515625" style="3" customWidth="1"/>
    <col min="6152" max="6152" width="15.5703125" style="3" customWidth="1"/>
    <col min="6153" max="6153" width="19.5703125" style="3" customWidth="1"/>
    <col min="6154" max="6154" width="13.5703125" style="3" customWidth="1"/>
    <col min="6155" max="6155" width="9.28515625" style="3" customWidth="1"/>
    <col min="6156" max="6401" width="10.28515625" style="3"/>
    <col min="6402" max="6402" width="23.28515625" style="3" customWidth="1"/>
    <col min="6403" max="6403" width="14.5703125" style="3" customWidth="1"/>
    <col min="6404" max="6404" width="16.140625" style="3" customWidth="1"/>
    <col min="6405" max="6405" width="14.140625" style="3" customWidth="1"/>
    <col min="6406" max="6406" width="14.42578125" style="3" customWidth="1"/>
    <col min="6407" max="6407" width="16.28515625" style="3" customWidth="1"/>
    <col min="6408" max="6408" width="15.5703125" style="3" customWidth="1"/>
    <col min="6409" max="6409" width="19.5703125" style="3" customWidth="1"/>
    <col min="6410" max="6410" width="13.5703125" style="3" customWidth="1"/>
    <col min="6411" max="6411" width="9.28515625" style="3" customWidth="1"/>
    <col min="6412" max="6657" width="10.28515625" style="3"/>
    <col min="6658" max="6658" width="23.28515625" style="3" customWidth="1"/>
    <col min="6659" max="6659" width="14.5703125" style="3" customWidth="1"/>
    <col min="6660" max="6660" width="16.140625" style="3" customWidth="1"/>
    <col min="6661" max="6661" width="14.140625" style="3" customWidth="1"/>
    <col min="6662" max="6662" width="14.42578125" style="3" customWidth="1"/>
    <col min="6663" max="6663" width="16.28515625" style="3" customWidth="1"/>
    <col min="6664" max="6664" width="15.5703125" style="3" customWidth="1"/>
    <col min="6665" max="6665" width="19.5703125" style="3" customWidth="1"/>
    <col min="6666" max="6666" width="13.5703125" style="3" customWidth="1"/>
    <col min="6667" max="6667" width="9.28515625" style="3" customWidth="1"/>
    <col min="6668" max="6913" width="10.28515625" style="3"/>
    <col min="6914" max="6914" width="23.28515625" style="3" customWidth="1"/>
    <col min="6915" max="6915" width="14.5703125" style="3" customWidth="1"/>
    <col min="6916" max="6916" width="16.140625" style="3" customWidth="1"/>
    <col min="6917" max="6917" width="14.140625" style="3" customWidth="1"/>
    <col min="6918" max="6918" width="14.42578125" style="3" customWidth="1"/>
    <col min="6919" max="6919" width="16.28515625" style="3" customWidth="1"/>
    <col min="6920" max="6920" width="15.5703125" style="3" customWidth="1"/>
    <col min="6921" max="6921" width="19.5703125" style="3" customWidth="1"/>
    <col min="6922" max="6922" width="13.5703125" style="3" customWidth="1"/>
    <col min="6923" max="6923" width="9.28515625" style="3" customWidth="1"/>
    <col min="6924" max="7169" width="10.28515625" style="3"/>
    <col min="7170" max="7170" width="23.28515625" style="3" customWidth="1"/>
    <col min="7171" max="7171" width="14.5703125" style="3" customWidth="1"/>
    <col min="7172" max="7172" width="16.140625" style="3" customWidth="1"/>
    <col min="7173" max="7173" width="14.140625" style="3" customWidth="1"/>
    <col min="7174" max="7174" width="14.42578125" style="3" customWidth="1"/>
    <col min="7175" max="7175" width="16.28515625" style="3" customWidth="1"/>
    <col min="7176" max="7176" width="15.5703125" style="3" customWidth="1"/>
    <col min="7177" max="7177" width="19.5703125" style="3" customWidth="1"/>
    <col min="7178" max="7178" width="13.5703125" style="3" customWidth="1"/>
    <col min="7179" max="7179" width="9.28515625" style="3" customWidth="1"/>
    <col min="7180" max="7425" width="10.28515625" style="3"/>
    <col min="7426" max="7426" width="23.28515625" style="3" customWidth="1"/>
    <col min="7427" max="7427" width="14.5703125" style="3" customWidth="1"/>
    <col min="7428" max="7428" width="16.140625" style="3" customWidth="1"/>
    <col min="7429" max="7429" width="14.140625" style="3" customWidth="1"/>
    <col min="7430" max="7430" width="14.42578125" style="3" customWidth="1"/>
    <col min="7431" max="7431" width="16.28515625" style="3" customWidth="1"/>
    <col min="7432" max="7432" width="15.5703125" style="3" customWidth="1"/>
    <col min="7433" max="7433" width="19.5703125" style="3" customWidth="1"/>
    <col min="7434" max="7434" width="13.5703125" style="3" customWidth="1"/>
    <col min="7435" max="7435" width="9.28515625" style="3" customWidth="1"/>
    <col min="7436" max="7681" width="10.28515625" style="3"/>
    <col min="7682" max="7682" width="23.28515625" style="3" customWidth="1"/>
    <col min="7683" max="7683" width="14.5703125" style="3" customWidth="1"/>
    <col min="7684" max="7684" width="16.140625" style="3" customWidth="1"/>
    <col min="7685" max="7685" width="14.140625" style="3" customWidth="1"/>
    <col min="7686" max="7686" width="14.42578125" style="3" customWidth="1"/>
    <col min="7687" max="7687" width="16.28515625" style="3" customWidth="1"/>
    <col min="7688" max="7688" width="15.5703125" style="3" customWidth="1"/>
    <col min="7689" max="7689" width="19.5703125" style="3" customWidth="1"/>
    <col min="7690" max="7690" width="13.5703125" style="3" customWidth="1"/>
    <col min="7691" max="7691" width="9.28515625" style="3" customWidth="1"/>
    <col min="7692" max="7937" width="10.28515625" style="3"/>
    <col min="7938" max="7938" width="23.28515625" style="3" customWidth="1"/>
    <col min="7939" max="7939" width="14.5703125" style="3" customWidth="1"/>
    <col min="7940" max="7940" width="16.140625" style="3" customWidth="1"/>
    <col min="7941" max="7941" width="14.140625" style="3" customWidth="1"/>
    <col min="7942" max="7942" width="14.42578125" style="3" customWidth="1"/>
    <col min="7943" max="7943" width="16.28515625" style="3" customWidth="1"/>
    <col min="7944" max="7944" width="15.5703125" style="3" customWidth="1"/>
    <col min="7945" max="7945" width="19.5703125" style="3" customWidth="1"/>
    <col min="7946" max="7946" width="13.5703125" style="3" customWidth="1"/>
    <col min="7947" max="7947" width="9.28515625" style="3" customWidth="1"/>
    <col min="7948" max="8193" width="10.28515625" style="3"/>
    <col min="8194" max="8194" width="23.28515625" style="3" customWidth="1"/>
    <col min="8195" max="8195" width="14.5703125" style="3" customWidth="1"/>
    <col min="8196" max="8196" width="16.140625" style="3" customWidth="1"/>
    <col min="8197" max="8197" width="14.140625" style="3" customWidth="1"/>
    <col min="8198" max="8198" width="14.42578125" style="3" customWidth="1"/>
    <col min="8199" max="8199" width="16.28515625" style="3" customWidth="1"/>
    <col min="8200" max="8200" width="15.5703125" style="3" customWidth="1"/>
    <col min="8201" max="8201" width="19.5703125" style="3" customWidth="1"/>
    <col min="8202" max="8202" width="13.5703125" style="3" customWidth="1"/>
    <col min="8203" max="8203" width="9.28515625" style="3" customWidth="1"/>
    <col min="8204" max="8449" width="10.28515625" style="3"/>
    <col min="8450" max="8450" width="23.28515625" style="3" customWidth="1"/>
    <col min="8451" max="8451" width="14.5703125" style="3" customWidth="1"/>
    <col min="8452" max="8452" width="16.140625" style="3" customWidth="1"/>
    <col min="8453" max="8453" width="14.140625" style="3" customWidth="1"/>
    <col min="8454" max="8454" width="14.42578125" style="3" customWidth="1"/>
    <col min="8455" max="8455" width="16.28515625" style="3" customWidth="1"/>
    <col min="8456" max="8456" width="15.5703125" style="3" customWidth="1"/>
    <col min="8457" max="8457" width="19.5703125" style="3" customWidth="1"/>
    <col min="8458" max="8458" width="13.5703125" style="3" customWidth="1"/>
    <col min="8459" max="8459" width="9.28515625" style="3" customWidth="1"/>
    <col min="8460" max="8705" width="10.28515625" style="3"/>
    <col min="8706" max="8706" width="23.28515625" style="3" customWidth="1"/>
    <col min="8707" max="8707" width="14.5703125" style="3" customWidth="1"/>
    <col min="8708" max="8708" width="16.140625" style="3" customWidth="1"/>
    <col min="8709" max="8709" width="14.140625" style="3" customWidth="1"/>
    <col min="8710" max="8710" width="14.42578125" style="3" customWidth="1"/>
    <col min="8711" max="8711" width="16.28515625" style="3" customWidth="1"/>
    <col min="8712" max="8712" width="15.5703125" style="3" customWidth="1"/>
    <col min="8713" max="8713" width="19.5703125" style="3" customWidth="1"/>
    <col min="8714" max="8714" width="13.5703125" style="3" customWidth="1"/>
    <col min="8715" max="8715" width="9.28515625" style="3" customWidth="1"/>
    <col min="8716" max="8961" width="10.28515625" style="3"/>
    <col min="8962" max="8962" width="23.28515625" style="3" customWidth="1"/>
    <col min="8963" max="8963" width="14.5703125" style="3" customWidth="1"/>
    <col min="8964" max="8964" width="16.140625" style="3" customWidth="1"/>
    <col min="8965" max="8965" width="14.140625" style="3" customWidth="1"/>
    <col min="8966" max="8966" width="14.42578125" style="3" customWidth="1"/>
    <col min="8967" max="8967" width="16.28515625" style="3" customWidth="1"/>
    <col min="8968" max="8968" width="15.5703125" style="3" customWidth="1"/>
    <col min="8969" max="8969" width="19.5703125" style="3" customWidth="1"/>
    <col min="8970" max="8970" width="13.5703125" style="3" customWidth="1"/>
    <col min="8971" max="8971" width="9.28515625" style="3" customWidth="1"/>
    <col min="8972" max="9217" width="10.28515625" style="3"/>
    <col min="9218" max="9218" width="23.28515625" style="3" customWidth="1"/>
    <col min="9219" max="9219" width="14.5703125" style="3" customWidth="1"/>
    <col min="9220" max="9220" width="16.140625" style="3" customWidth="1"/>
    <col min="9221" max="9221" width="14.140625" style="3" customWidth="1"/>
    <col min="9222" max="9222" width="14.42578125" style="3" customWidth="1"/>
    <col min="9223" max="9223" width="16.28515625" style="3" customWidth="1"/>
    <col min="9224" max="9224" width="15.5703125" style="3" customWidth="1"/>
    <col min="9225" max="9225" width="19.5703125" style="3" customWidth="1"/>
    <col min="9226" max="9226" width="13.5703125" style="3" customWidth="1"/>
    <col min="9227" max="9227" width="9.28515625" style="3" customWidth="1"/>
    <col min="9228" max="9473" width="10.28515625" style="3"/>
    <col min="9474" max="9474" width="23.28515625" style="3" customWidth="1"/>
    <col min="9475" max="9475" width="14.5703125" style="3" customWidth="1"/>
    <col min="9476" max="9476" width="16.140625" style="3" customWidth="1"/>
    <col min="9477" max="9477" width="14.140625" style="3" customWidth="1"/>
    <col min="9478" max="9478" width="14.42578125" style="3" customWidth="1"/>
    <col min="9479" max="9479" width="16.28515625" style="3" customWidth="1"/>
    <col min="9480" max="9480" width="15.5703125" style="3" customWidth="1"/>
    <col min="9481" max="9481" width="19.5703125" style="3" customWidth="1"/>
    <col min="9482" max="9482" width="13.5703125" style="3" customWidth="1"/>
    <col min="9483" max="9483" width="9.28515625" style="3" customWidth="1"/>
    <col min="9484" max="9729" width="10.28515625" style="3"/>
    <col min="9730" max="9730" width="23.28515625" style="3" customWidth="1"/>
    <col min="9731" max="9731" width="14.5703125" style="3" customWidth="1"/>
    <col min="9732" max="9732" width="16.140625" style="3" customWidth="1"/>
    <col min="9733" max="9733" width="14.140625" style="3" customWidth="1"/>
    <col min="9734" max="9734" width="14.42578125" style="3" customWidth="1"/>
    <col min="9735" max="9735" width="16.28515625" style="3" customWidth="1"/>
    <col min="9736" max="9736" width="15.5703125" style="3" customWidth="1"/>
    <col min="9737" max="9737" width="19.5703125" style="3" customWidth="1"/>
    <col min="9738" max="9738" width="13.5703125" style="3" customWidth="1"/>
    <col min="9739" max="9739" width="9.28515625" style="3" customWidth="1"/>
    <col min="9740" max="9985" width="10.28515625" style="3"/>
    <col min="9986" max="9986" width="23.28515625" style="3" customWidth="1"/>
    <col min="9987" max="9987" width="14.5703125" style="3" customWidth="1"/>
    <col min="9988" max="9988" width="16.140625" style="3" customWidth="1"/>
    <col min="9989" max="9989" width="14.140625" style="3" customWidth="1"/>
    <col min="9990" max="9990" width="14.42578125" style="3" customWidth="1"/>
    <col min="9991" max="9991" width="16.28515625" style="3" customWidth="1"/>
    <col min="9992" max="9992" width="15.5703125" style="3" customWidth="1"/>
    <col min="9993" max="9993" width="19.5703125" style="3" customWidth="1"/>
    <col min="9994" max="9994" width="13.5703125" style="3" customWidth="1"/>
    <col min="9995" max="9995" width="9.28515625" style="3" customWidth="1"/>
    <col min="9996" max="10241" width="10.28515625" style="3"/>
    <col min="10242" max="10242" width="23.28515625" style="3" customWidth="1"/>
    <col min="10243" max="10243" width="14.5703125" style="3" customWidth="1"/>
    <col min="10244" max="10244" width="16.140625" style="3" customWidth="1"/>
    <col min="10245" max="10245" width="14.140625" style="3" customWidth="1"/>
    <col min="10246" max="10246" width="14.42578125" style="3" customWidth="1"/>
    <col min="10247" max="10247" width="16.28515625" style="3" customWidth="1"/>
    <col min="10248" max="10248" width="15.5703125" style="3" customWidth="1"/>
    <col min="10249" max="10249" width="19.5703125" style="3" customWidth="1"/>
    <col min="10250" max="10250" width="13.5703125" style="3" customWidth="1"/>
    <col min="10251" max="10251" width="9.28515625" style="3" customWidth="1"/>
    <col min="10252" max="10497" width="10.28515625" style="3"/>
    <col min="10498" max="10498" width="23.28515625" style="3" customWidth="1"/>
    <col min="10499" max="10499" width="14.5703125" style="3" customWidth="1"/>
    <col min="10500" max="10500" width="16.140625" style="3" customWidth="1"/>
    <col min="10501" max="10501" width="14.140625" style="3" customWidth="1"/>
    <col min="10502" max="10502" width="14.42578125" style="3" customWidth="1"/>
    <col min="10503" max="10503" width="16.28515625" style="3" customWidth="1"/>
    <col min="10504" max="10504" width="15.5703125" style="3" customWidth="1"/>
    <col min="10505" max="10505" width="19.5703125" style="3" customWidth="1"/>
    <col min="10506" max="10506" width="13.5703125" style="3" customWidth="1"/>
    <col min="10507" max="10507" width="9.28515625" style="3" customWidth="1"/>
    <col min="10508" max="10753" width="10.28515625" style="3"/>
    <col min="10754" max="10754" width="23.28515625" style="3" customWidth="1"/>
    <col min="10755" max="10755" width="14.5703125" style="3" customWidth="1"/>
    <col min="10756" max="10756" width="16.140625" style="3" customWidth="1"/>
    <col min="10757" max="10757" width="14.140625" style="3" customWidth="1"/>
    <col min="10758" max="10758" width="14.42578125" style="3" customWidth="1"/>
    <col min="10759" max="10759" width="16.28515625" style="3" customWidth="1"/>
    <col min="10760" max="10760" width="15.5703125" style="3" customWidth="1"/>
    <col min="10761" max="10761" width="19.5703125" style="3" customWidth="1"/>
    <col min="10762" max="10762" width="13.5703125" style="3" customWidth="1"/>
    <col min="10763" max="10763" width="9.28515625" style="3" customWidth="1"/>
    <col min="10764" max="11009" width="10.28515625" style="3"/>
    <col min="11010" max="11010" width="23.28515625" style="3" customWidth="1"/>
    <col min="11011" max="11011" width="14.5703125" style="3" customWidth="1"/>
    <col min="11012" max="11012" width="16.140625" style="3" customWidth="1"/>
    <col min="11013" max="11013" width="14.140625" style="3" customWidth="1"/>
    <col min="11014" max="11014" width="14.42578125" style="3" customWidth="1"/>
    <col min="11015" max="11015" width="16.28515625" style="3" customWidth="1"/>
    <col min="11016" max="11016" width="15.5703125" style="3" customWidth="1"/>
    <col min="11017" max="11017" width="19.5703125" style="3" customWidth="1"/>
    <col min="11018" max="11018" width="13.5703125" style="3" customWidth="1"/>
    <col min="11019" max="11019" width="9.28515625" style="3" customWidth="1"/>
    <col min="11020" max="11265" width="10.28515625" style="3"/>
    <col min="11266" max="11266" width="23.28515625" style="3" customWidth="1"/>
    <col min="11267" max="11267" width="14.5703125" style="3" customWidth="1"/>
    <col min="11268" max="11268" width="16.140625" style="3" customWidth="1"/>
    <col min="11269" max="11269" width="14.140625" style="3" customWidth="1"/>
    <col min="11270" max="11270" width="14.42578125" style="3" customWidth="1"/>
    <col min="11271" max="11271" width="16.28515625" style="3" customWidth="1"/>
    <col min="11272" max="11272" width="15.5703125" style="3" customWidth="1"/>
    <col min="11273" max="11273" width="19.5703125" style="3" customWidth="1"/>
    <col min="11274" max="11274" width="13.5703125" style="3" customWidth="1"/>
    <col min="11275" max="11275" width="9.28515625" style="3" customWidth="1"/>
    <col min="11276" max="11521" width="10.28515625" style="3"/>
    <col min="11522" max="11522" width="23.28515625" style="3" customWidth="1"/>
    <col min="11523" max="11523" width="14.5703125" style="3" customWidth="1"/>
    <col min="11524" max="11524" width="16.140625" style="3" customWidth="1"/>
    <col min="11525" max="11525" width="14.140625" style="3" customWidth="1"/>
    <col min="11526" max="11526" width="14.42578125" style="3" customWidth="1"/>
    <col min="11527" max="11527" width="16.28515625" style="3" customWidth="1"/>
    <col min="11528" max="11528" width="15.5703125" style="3" customWidth="1"/>
    <col min="11529" max="11529" width="19.5703125" style="3" customWidth="1"/>
    <col min="11530" max="11530" width="13.5703125" style="3" customWidth="1"/>
    <col min="11531" max="11531" width="9.28515625" style="3" customWidth="1"/>
    <col min="11532" max="11777" width="10.28515625" style="3"/>
    <col min="11778" max="11778" width="23.28515625" style="3" customWidth="1"/>
    <col min="11779" max="11779" width="14.5703125" style="3" customWidth="1"/>
    <col min="11780" max="11780" width="16.140625" style="3" customWidth="1"/>
    <col min="11781" max="11781" width="14.140625" style="3" customWidth="1"/>
    <col min="11782" max="11782" width="14.42578125" style="3" customWidth="1"/>
    <col min="11783" max="11783" width="16.28515625" style="3" customWidth="1"/>
    <col min="11784" max="11784" width="15.5703125" style="3" customWidth="1"/>
    <col min="11785" max="11785" width="19.5703125" style="3" customWidth="1"/>
    <col min="11786" max="11786" width="13.5703125" style="3" customWidth="1"/>
    <col min="11787" max="11787" width="9.28515625" style="3" customWidth="1"/>
    <col min="11788" max="12033" width="10.28515625" style="3"/>
    <col min="12034" max="12034" width="23.28515625" style="3" customWidth="1"/>
    <col min="12035" max="12035" width="14.5703125" style="3" customWidth="1"/>
    <col min="12036" max="12036" width="16.140625" style="3" customWidth="1"/>
    <col min="12037" max="12037" width="14.140625" style="3" customWidth="1"/>
    <col min="12038" max="12038" width="14.42578125" style="3" customWidth="1"/>
    <col min="12039" max="12039" width="16.28515625" style="3" customWidth="1"/>
    <col min="12040" max="12040" width="15.5703125" style="3" customWidth="1"/>
    <col min="12041" max="12041" width="19.5703125" style="3" customWidth="1"/>
    <col min="12042" max="12042" width="13.5703125" style="3" customWidth="1"/>
    <col min="12043" max="12043" width="9.28515625" style="3" customWidth="1"/>
    <col min="12044" max="12289" width="10.28515625" style="3"/>
    <col min="12290" max="12290" width="23.28515625" style="3" customWidth="1"/>
    <col min="12291" max="12291" width="14.5703125" style="3" customWidth="1"/>
    <col min="12292" max="12292" width="16.140625" style="3" customWidth="1"/>
    <col min="12293" max="12293" width="14.140625" style="3" customWidth="1"/>
    <col min="12294" max="12294" width="14.42578125" style="3" customWidth="1"/>
    <col min="12295" max="12295" width="16.28515625" style="3" customWidth="1"/>
    <col min="12296" max="12296" width="15.5703125" style="3" customWidth="1"/>
    <col min="12297" max="12297" width="19.5703125" style="3" customWidth="1"/>
    <col min="12298" max="12298" width="13.5703125" style="3" customWidth="1"/>
    <col min="12299" max="12299" width="9.28515625" style="3" customWidth="1"/>
    <col min="12300" max="12545" width="10.28515625" style="3"/>
    <col min="12546" max="12546" width="23.28515625" style="3" customWidth="1"/>
    <col min="12547" max="12547" width="14.5703125" style="3" customWidth="1"/>
    <col min="12548" max="12548" width="16.140625" style="3" customWidth="1"/>
    <col min="12549" max="12549" width="14.140625" style="3" customWidth="1"/>
    <col min="12550" max="12550" width="14.42578125" style="3" customWidth="1"/>
    <col min="12551" max="12551" width="16.28515625" style="3" customWidth="1"/>
    <col min="12552" max="12552" width="15.5703125" style="3" customWidth="1"/>
    <col min="12553" max="12553" width="19.5703125" style="3" customWidth="1"/>
    <col min="12554" max="12554" width="13.5703125" style="3" customWidth="1"/>
    <col min="12555" max="12555" width="9.28515625" style="3" customWidth="1"/>
    <col min="12556" max="12801" width="10.28515625" style="3"/>
    <col min="12802" max="12802" width="23.28515625" style="3" customWidth="1"/>
    <col min="12803" max="12803" width="14.5703125" style="3" customWidth="1"/>
    <col min="12804" max="12804" width="16.140625" style="3" customWidth="1"/>
    <col min="12805" max="12805" width="14.140625" style="3" customWidth="1"/>
    <col min="12806" max="12806" width="14.42578125" style="3" customWidth="1"/>
    <col min="12807" max="12807" width="16.28515625" style="3" customWidth="1"/>
    <col min="12808" max="12808" width="15.5703125" style="3" customWidth="1"/>
    <col min="12809" max="12809" width="19.5703125" style="3" customWidth="1"/>
    <col min="12810" max="12810" width="13.5703125" style="3" customWidth="1"/>
    <col min="12811" max="12811" width="9.28515625" style="3" customWidth="1"/>
    <col min="12812" max="13057" width="10.28515625" style="3"/>
    <col min="13058" max="13058" width="23.28515625" style="3" customWidth="1"/>
    <col min="13059" max="13059" width="14.5703125" style="3" customWidth="1"/>
    <col min="13060" max="13060" width="16.140625" style="3" customWidth="1"/>
    <col min="13061" max="13061" width="14.140625" style="3" customWidth="1"/>
    <col min="13062" max="13062" width="14.42578125" style="3" customWidth="1"/>
    <col min="13063" max="13063" width="16.28515625" style="3" customWidth="1"/>
    <col min="13064" max="13064" width="15.5703125" style="3" customWidth="1"/>
    <col min="13065" max="13065" width="19.5703125" style="3" customWidth="1"/>
    <col min="13066" max="13066" width="13.5703125" style="3" customWidth="1"/>
    <col min="13067" max="13067" width="9.28515625" style="3" customWidth="1"/>
    <col min="13068" max="13313" width="10.28515625" style="3"/>
    <col min="13314" max="13314" width="23.28515625" style="3" customWidth="1"/>
    <col min="13315" max="13315" width="14.5703125" style="3" customWidth="1"/>
    <col min="13316" max="13316" width="16.140625" style="3" customWidth="1"/>
    <col min="13317" max="13317" width="14.140625" style="3" customWidth="1"/>
    <col min="13318" max="13318" width="14.42578125" style="3" customWidth="1"/>
    <col min="13319" max="13319" width="16.28515625" style="3" customWidth="1"/>
    <col min="13320" max="13320" width="15.5703125" style="3" customWidth="1"/>
    <col min="13321" max="13321" width="19.5703125" style="3" customWidth="1"/>
    <col min="13322" max="13322" width="13.5703125" style="3" customWidth="1"/>
    <col min="13323" max="13323" width="9.28515625" style="3" customWidth="1"/>
    <col min="13324" max="13569" width="10.28515625" style="3"/>
    <col min="13570" max="13570" width="23.28515625" style="3" customWidth="1"/>
    <col min="13571" max="13571" width="14.5703125" style="3" customWidth="1"/>
    <col min="13572" max="13572" width="16.140625" style="3" customWidth="1"/>
    <col min="13573" max="13573" width="14.140625" style="3" customWidth="1"/>
    <col min="13574" max="13574" width="14.42578125" style="3" customWidth="1"/>
    <col min="13575" max="13575" width="16.28515625" style="3" customWidth="1"/>
    <col min="13576" max="13576" width="15.5703125" style="3" customWidth="1"/>
    <col min="13577" max="13577" width="19.5703125" style="3" customWidth="1"/>
    <col min="13578" max="13578" width="13.5703125" style="3" customWidth="1"/>
    <col min="13579" max="13579" width="9.28515625" style="3" customWidth="1"/>
    <col min="13580" max="13825" width="10.28515625" style="3"/>
    <col min="13826" max="13826" width="23.28515625" style="3" customWidth="1"/>
    <col min="13827" max="13827" width="14.5703125" style="3" customWidth="1"/>
    <col min="13828" max="13828" width="16.140625" style="3" customWidth="1"/>
    <col min="13829" max="13829" width="14.140625" style="3" customWidth="1"/>
    <col min="13830" max="13830" width="14.42578125" style="3" customWidth="1"/>
    <col min="13831" max="13831" width="16.28515625" style="3" customWidth="1"/>
    <col min="13832" max="13832" width="15.5703125" style="3" customWidth="1"/>
    <col min="13833" max="13833" width="19.5703125" style="3" customWidth="1"/>
    <col min="13834" max="13834" width="13.5703125" style="3" customWidth="1"/>
    <col min="13835" max="13835" width="9.28515625" style="3" customWidth="1"/>
    <col min="13836" max="14081" width="10.28515625" style="3"/>
    <col min="14082" max="14082" width="23.28515625" style="3" customWidth="1"/>
    <col min="14083" max="14083" width="14.5703125" style="3" customWidth="1"/>
    <col min="14084" max="14084" width="16.140625" style="3" customWidth="1"/>
    <col min="14085" max="14085" width="14.140625" style="3" customWidth="1"/>
    <col min="14086" max="14086" width="14.42578125" style="3" customWidth="1"/>
    <col min="14087" max="14087" width="16.28515625" style="3" customWidth="1"/>
    <col min="14088" max="14088" width="15.5703125" style="3" customWidth="1"/>
    <col min="14089" max="14089" width="19.5703125" style="3" customWidth="1"/>
    <col min="14090" max="14090" width="13.5703125" style="3" customWidth="1"/>
    <col min="14091" max="14091" width="9.28515625" style="3" customWidth="1"/>
    <col min="14092" max="14337" width="10.28515625" style="3"/>
    <col min="14338" max="14338" width="23.28515625" style="3" customWidth="1"/>
    <col min="14339" max="14339" width="14.5703125" style="3" customWidth="1"/>
    <col min="14340" max="14340" width="16.140625" style="3" customWidth="1"/>
    <col min="14341" max="14341" width="14.140625" style="3" customWidth="1"/>
    <col min="14342" max="14342" width="14.42578125" style="3" customWidth="1"/>
    <col min="14343" max="14343" width="16.28515625" style="3" customWidth="1"/>
    <col min="14344" max="14344" width="15.5703125" style="3" customWidth="1"/>
    <col min="14345" max="14345" width="19.5703125" style="3" customWidth="1"/>
    <col min="14346" max="14346" width="13.5703125" style="3" customWidth="1"/>
    <col min="14347" max="14347" width="9.28515625" style="3" customWidth="1"/>
    <col min="14348" max="14593" width="10.28515625" style="3"/>
    <col min="14594" max="14594" width="23.28515625" style="3" customWidth="1"/>
    <col min="14595" max="14595" width="14.5703125" style="3" customWidth="1"/>
    <col min="14596" max="14596" width="16.140625" style="3" customWidth="1"/>
    <col min="14597" max="14597" width="14.140625" style="3" customWidth="1"/>
    <col min="14598" max="14598" width="14.42578125" style="3" customWidth="1"/>
    <col min="14599" max="14599" width="16.28515625" style="3" customWidth="1"/>
    <col min="14600" max="14600" width="15.5703125" style="3" customWidth="1"/>
    <col min="14601" max="14601" width="19.5703125" style="3" customWidth="1"/>
    <col min="14602" max="14602" width="13.5703125" style="3" customWidth="1"/>
    <col min="14603" max="14603" width="9.28515625" style="3" customWidth="1"/>
    <col min="14604" max="14849" width="10.28515625" style="3"/>
    <col min="14850" max="14850" width="23.28515625" style="3" customWidth="1"/>
    <col min="14851" max="14851" width="14.5703125" style="3" customWidth="1"/>
    <col min="14852" max="14852" width="16.140625" style="3" customWidth="1"/>
    <col min="14853" max="14853" width="14.140625" style="3" customWidth="1"/>
    <col min="14854" max="14854" width="14.42578125" style="3" customWidth="1"/>
    <col min="14855" max="14855" width="16.28515625" style="3" customWidth="1"/>
    <col min="14856" max="14856" width="15.5703125" style="3" customWidth="1"/>
    <col min="14857" max="14857" width="19.5703125" style="3" customWidth="1"/>
    <col min="14858" max="14858" width="13.5703125" style="3" customWidth="1"/>
    <col min="14859" max="14859" width="9.28515625" style="3" customWidth="1"/>
    <col min="14860" max="15105" width="10.28515625" style="3"/>
    <col min="15106" max="15106" width="23.28515625" style="3" customWidth="1"/>
    <col min="15107" max="15107" width="14.5703125" style="3" customWidth="1"/>
    <col min="15108" max="15108" width="16.140625" style="3" customWidth="1"/>
    <col min="15109" max="15109" width="14.140625" style="3" customWidth="1"/>
    <col min="15110" max="15110" width="14.42578125" style="3" customWidth="1"/>
    <col min="15111" max="15111" width="16.28515625" style="3" customWidth="1"/>
    <col min="15112" max="15112" width="15.5703125" style="3" customWidth="1"/>
    <col min="15113" max="15113" width="19.5703125" style="3" customWidth="1"/>
    <col min="15114" max="15114" width="13.5703125" style="3" customWidth="1"/>
    <col min="15115" max="15115" width="9.28515625" style="3" customWidth="1"/>
    <col min="15116" max="15361" width="10.28515625" style="3"/>
    <col min="15362" max="15362" width="23.28515625" style="3" customWidth="1"/>
    <col min="15363" max="15363" width="14.5703125" style="3" customWidth="1"/>
    <col min="15364" max="15364" width="16.140625" style="3" customWidth="1"/>
    <col min="15365" max="15365" width="14.140625" style="3" customWidth="1"/>
    <col min="15366" max="15366" width="14.42578125" style="3" customWidth="1"/>
    <col min="15367" max="15367" width="16.28515625" style="3" customWidth="1"/>
    <col min="15368" max="15368" width="15.5703125" style="3" customWidth="1"/>
    <col min="15369" max="15369" width="19.5703125" style="3" customWidth="1"/>
    <col min="15370" max="15370" width="13.5703125" style="3" customWidth="1"/>
    <col min="15371" max="15371" width="9.28515625" style="3" customWidth="1"/>
    <col min="15372" max="15617" width="10.28515625" style="3"/>
    <col min="15618" max="15618" width="23.28515625" style="3" customWidth="1"/>
    <col min="15619" max="15619" width="14.5703125" style="3" customWidth="1"/>
    <col min="15620" max="15620" width="16.140625" style="3" customWidth="1"/>
    <col min="15621" max="15621" width="14.140625" style="3" customWidth="1"/>
    <col min="15622" max="15622" width="14.42578125" style="3" customWidth="1"/>
    <col min="15623" max="15623" width="16.28515625" style="3" customWidth="1"/>
    <col min="15624" max="15624" width="15.5703125" style="3" customWidth="1"/>
    <col min="15625" max="15625" width="19.5703125" style="3" customWidth="1"/>
    <col min="15626" max="15626" width="13.5703125" style="3" customWidth="1"/>
    <col min="15627" max="15627" width="9.28515625" style="3" customWidth="1"/>
    <col min="15628" max="15873" width="10.28515625" style="3"/>
    <col min="15874" max="15874" width="23.28515625" style="3" customWidth="1"/>
    <col min="15875" max="15875" width="14.5703125" style="3" customWidth="1"/>
    <col min="15876" max="15876" width="16.140625" style="3" customWidth="1"/>
    <col min="15877" max="15877" width="14.140625" style="3" customWidth="1"/>
    <col min="15878" max="15878" width="14.42578125" style="3" customWidth="1"/>
    <col min="15879" max="15879" width="16.28515625" style="3" customWidth="1"/>
    <col min="15880" max="15880" width="15.5703125" style="3" customWidth="1"/>
    <col min="15881" max="15881" width="19.5703125" style="3" customWidth="1"/>
    <col min="15882" max="15882" width="13.5703125" style="3" customWidth="1"/>
    <col min="15883" max="15883" width="9.28515625" style="3" customWidth="1"/>
    <col min="15884" max="16129" width="10.28515625" style="3"/>
    <col min="16130" max="16130" width="23.28515625" style="3" customWidth="1"/>
    <col min="16131" max="16131" width="14.5703125" style="3" customWidth="1"/>
    <col min="16132" max="16132" width="16.140625" style="3" customWidth="1"/>
    <col min="16133" max="16133" width="14.140625" style="3" customWidth="1"/>
    <col min="16134" max="16134" width="14.42578125" style="3" customWidth="1"/>
    <col min="16135" max="16135" width="16.28515625" style="3" customWidth="1"/>
    <col min="16136" max="16136" width="15.5703125" style="3" customWidth="1"/>
    <col min="16137" max="16137" width="19.5703125" style="3" customWidth="1"/>
    <col min="16138" max="16138" width="13.5703125" style="3" customWidth="1"/>
    <col min="16139" max="16139" width="9.28515625" style="3" customWidth="1"/>
    <col min="16140" max="16384" width="10.28515625" style="3"/>
  </cols>
  <sheetData>
    <row r="1" spans="2:13" x14ac:dyDescent="0.25">
      <c r="B1" s="14"/>
    </row>
    <row r="2" spans="2:13" ht="15.75" x14ac:dyDescent="0.25">
      <c r="B2" s="77" t="s">
        <v>76</v>
      </c>
      <c r="C2" s="78"/>
      <c r="D2" s="78"/>
      <c r="E2" s="78"/>
      <c r="F2" s="78"/>
      <c r="G2" s="78"/>
      <c r="H2" s="78"/>
      <c r="I2" s="79"/>
    </row>
    <row r="3" spans="2:13" ht="15.75" thickBot="1" x14ac:dyDescent="0.3">
      <c r="B3" s="4"/>
      <c r="C3" s="5"/>
      <c r="D3" s="5"/>
      <c r="E3" s="5"/>
      <c r="F3" s="5"/>
      <c r="G3" s="5"/>
    </row>
    <row r="4" spans="2:13" ht="15" customHeight="1" x14ac:dyDescent="0.25">
      <c r="B4" s="83" t="s">
        <v>87</v>
      </c>
      <c r="C4" s="85" t="s">
        <v>84</v>
      </c>
      <c r="D4" s="85"/>
      <c r="E4" s="85"/>
      <c r="F4" s="85" t="s">
        <v>85</v>
      </c>
      <c r="G4" s="85"/>
      <c r="H4" s="85"/>
      <c r="I4" s="86" t="s">
        <v>69</v>
      </c>
      <c r="J4" s="6"/>
      <c r="K4" s="6"/>
      <c r="L4" s="7"/>
      <c r="M4" s="5"/>
    </row>
    <row r="5" spans="2:13" ht="66" customHeight="1" x14ac:dyDescent="0.25">
      <c r="B5" s="84"/>
      <c r="C5" s="55" t="s">
        <v>66</v>
      </c>
      <c r="D5" s="55" t="s">
        <v>67</v>
      </c>
      <c r="E5" s="55" t="s">
        <v>68</v>
      </c>
      <c r="F5" s="55" t="s">
        <v>66</v>
      </c>
      <c r="G5" s="55" t="s">
        <v>67</v>
      </c>
      <c r="H5" s="55" t="s">
        <v>68</v>
      </c>
      <c r="I5" s="87"/>
      <c r="J5" s="7"/>
      <c r="K5" s="7"/>
      <c r="L5" s="7"/>
    </row>
    <row r="6" spans="2:13" x14ac:dyDescent="0.25">
      <c r="B6" s="80" t="s">
        <v>70</v>
      </c>
      <c r="C6" s="81"/>
      <c r="D6" s="81"/>
      <c r="E6" s="81"/>
      <c r="F6" s="81"/>
      <c r="G6" s="81"/>
      <c r="H6" s="81"/>
      <c r="I6" s="82"/>
      <c r="J6" s="7"/>
      <c r="K6" s="7"/>
      <c r="L6" s="48"/>
    </row>
    <row r="7" spans="2:13" x14ac:dyDescent="0.25">
      <c r="B7" s="31" t="s">
        <v>21</v>
      </c>
      <c r="C7" s="32">
        <v>163172</v>
      </c>
      <c r="D7" s="33">
        <f t="shared" ref="D7:D21" si="0">C7/C$22</f>
        <v>5.4955872797113076E-4</v>
      </c>
      <c r="E7" s="33">
        <f t="shared" ref="E7:E22" si="1">C7/C$36</f>
        <v>4.056724177823257E-4</v>
      </c>
      <c r="F7" s="32">
        <v>4593609</v>
      </c>
      <c r="G7" s="33">
        <f t="shared" ref="G7:G21" si="2">F7/F$22</f>
        <v>1.3682358079024041E-2</v>
      </c>
      <c r="H7" s="33">
        <f t="shared" ref="H7:H22" si="3">F7/F$36</f>
        <v>1.0138318541844096E-2</v>
      </c>
      <c r="I7" s="34">
        <f t="shared" ref="I7:I21" si="4">(F7-C7)/C7</f>
        <v>27.151943960973696</v>
      </c>
      <c r="J7" s="7"/>
      <c r="K7" s="7"/>
      <c r="L7" s="48"/>
    </row>
    <row r="8" spans="2:13" ht="15" customHeight="1" x14ac:dyDescent="0.25">
      <c r="B8" s="31" t="s">
        <v>79</v>
      </c>
      <c r="C8" s="32">
        <v>39584959</v>
      </c>
      <c r="D8" s="33">
        <f t="shared" si="0"/>
        <v>0.13332103372410317</v>
      </c>
      <c r="E8" s="33">
        <f t="shared" si="1"/>
        <v>9.8414715915379064E-2</v>
      </c>
      <c r="F8" s="32">
        <v>46455255</v>
      </c>
      <c r="G8" s="33">
        <f t="shared" si="2"/>
        <v>0.13836994693330928</v>
      </c>
      <c r="H8" s="33">
        <f t="shared" si="3"/>
        <v>0.1025290078307918</v>
      </c>
      <c r="I8" s="34">
        <f t="shared" si="4"/>
        <v>0.17355824468581615</v>
      </c>
      <c r="J8" s="7"/>
      <c r="K8" s="7"/>
      <c r="L8" s="48"/>
    </row>
    <row r="9" spans="2:13" x14ac:dyDescent="0.25">
      <c r="B9" s="31" t="s">
        <v>22</v>
      </c>
      <c r="C9" s="32">
        <v>9489066</v>
      </c>
      <c r="D9" s="33">
        <f t="shared" si="0"/>
        <v>3.195890863992662E-2</v>
      </c>
      <c r="E9" s="33">
        <f t="shared" si="1"/>
        <v>2.359137809621787E-2</v>
      </c>
      <c r="F9" s="32">
        <v>10300238</v>
      </c>
      <c r="G9" s="33">
        <f t="shared" si="2"/>
        <v>3.0679917384167969E-2</v>
      </c>
      <c r="H9" s="33">
        <f t="shared" si="3"/>
        <v>2.2733126372054553E-2</v>
      </c>
      <c r="I9" s="34">
        <f t="shared" si="4"/>
        <v>8.5484914953695132E-2</v>
      </c>
      <c r="J9" s="7"/>
      <c r="K9" s="7"/>
      <c r="L9" s="48"/>
    </row>
    <row r="10" spans="2:13" x14ac:dyDescent="0.25">
      <c r="B10" s="31" t="s">
        <v>23</v>
      </c>
      <c r="C10" s="32">
        <v>34830065</v>
      </c>
      <c r="D10" s="33">
        <f t="shared" si="0"/>
        <v>0.1173066838461979</v>
      </c>
      <c r="E10" s="33">
        <f t="shared" si="1"/>
        <v>8.6593267717902336E-2</v>
      </c>
      <c r="F10" s="32">
        <v>36991035</v>
      </c>
      <c r="G10" s="33">
        <f t="shared" si="2"/>
        <v>0.11018016260933639</v>
      </c>
      <c r="H10" s="33">
        <f t="shared" si="3"/>
        <v>8.1641013856970396E-2</v>
      </c>
      <c r="I10" s="34">
        <f t="shared" si="4"/>
        <v>6.2043237645407784E-2</v>
      </c>
      <c r="J10" s="7"/>
      <c r="K10" s="7"/>
      <c r="L10" s="48"/>
    </row>
    <row r="11" spans="2:13" x14ac:dyDescent="0.25">
      <c r="B11" s="31" t="s">
        <v>24</v>
      </c>
      <c r="C11" s="32">
        <v>28191297</v>
      </c>
      <c r="D11" s="33">
        <f t="shared" si="0"/>
        <v>9.4947499075676928E-2</v>
      </c>
      <c r="E11" s="33">
        <f t="shared" si="1"/>
        <v>7.0088199044012603E-2</v>
      </c>
      <c r="F11" s="32">
        <v>31781504</v>
      </c>
      <c r="G11" s="33">
        <f t="shared" si="2"/>
        <v>9.4663241477003127E-2</v>
      </c>
      <c r="H11" s="33">
        <f t="shared" si="3"/>
        <v>7.0143325496552347E-2</v>
      </c>
      <c r="I11" s="34">
        <f t="shared" si="4"/>
        <v>0.12735160783840488</v>
      </c>
      <c r="J11" s="7"/>
      <c r="K11" s="7"/>
      <c r="L11" s="48"/>
    </row>
    <row r="12" spans="2:13" x14ac:dyDescent="0.25">
      <c r="B12" s="31" t="s">
        <v>80</v>
      </c>
      <c r="C12" s="32">
        <v>15333768</v>
      </c>
      <c r="D12" s="33">
        <f t="shared" si="0"/>
        <v>5.1643701352465064E-2</v>
      </c>
      <c r="E12" s="33">
        <f t="shared" si="1"/>
        <v>3.812226814817038E-2</v>
      </c>
      <c r="F12" s="32">
        <v>17331455</v>
      </c>
      <c r="G12" s="33">
        <f t="shared" si="2"/>
        <v>5.1622846729116829E-2</v>
      </c>
      <c r="H12" s="33">
        <f t="shared" si="3"/>
        <v>3.8251364359403808E-2</v>
      </c>
      <c r="I12" s="34">
        <f t="shared" si="4"/>
        <v>0.13028024162097665</v>
      </c>
      <c r="J12" s="7"/>
      <c r="K12" s="7"/>
      <c r="L12" s="49"/>
    </row>
    <row r="13" spans="2:13" x14ac:dyDescent="0.25">
      <c r="B13" s="31" t="s">
        <v>25</v>
      </c>
      <c r="C13" s="32">
        <v>8390410</v>
      </c>
      <c r="D13" s="33">
        <f t="shared" si="0"/>
        <v>2.8258665988994774E-2</v>
      </c>
      <c r="E13" s="33">
        <f t="shared" si="1"/>
        <v>2.0859938659114331E-2</v>
      </c>
      <c r="F13" s="35">
        <v>8399486</v>
      </c>
      <c r="G13" s="36">
        <f t="shared" si="2"/>
        <v>2.5018406035809605E-2</v>
      </c>
      <c r="H13" s="36">
        <f t="shared" si="3"/>
        <v>1.8538074236566476E-2</v>
      </c>
      <c r="I13" s="37">
        <f t="shared" si="4"/>
        <v>1.0817111440322941E-3</v>
      </c>
      <c r="J13" s="7"/>
      <c r="K13" s="7"/>
      <c r="L13" s="48"/>
    </row>
    <row r="14" spans="2:13" x14ac:dyDescent="0.25">
      <c r="B14" s="31" t="s">
        <v>38</v>
      </c>
      <c r="C14" s="32">
        <v>913334</v>
      </c>
      <c r="D14" s="33">
        <f t="shared" si="0"/>
        <v>3.0760833430538621E-3</v>
      </c>
      <c r="E14" s="33">
        <f t="shared" si="1"/>
        <v>2.2706984778197402E-3</v>
      </c>
      <c r="F14" s="35">
        <v>700132</v>
      </c>
      <c r="G14" s="36">
        <f t="shared" si="2"/>
        <v>2.0853879219113469E-3</v>
      </c>
      <c r="H14" s="36">
        <f t="shared" si="3"/>
        <v>1.5452253853861725E-3</v>
      </c>
      <c r="I14" s="37">
        <f t="shared" si="4"/>
        <v>-0.23343267632651363</v>
      </c>
      <c r="J14" s="7"/>
      <c r="K14" s="7"/>
      <c r="L14" s="48"/>
    </row>
    <row r="15" spans="2:13" x14ac:dyDescent="0.25">
      <c r="B15" s="31" t="s">
        <v>26</v>
      </c>
      <c r="C15" s="32">
        <v>13696779</v>
      </c>
      <c r="D15" s="33">
        <f t="shared" si="0"/>
        <v>4.6130368228260339E-2</v>
      </c>
      <c r="E15" s="33">
        <f t="shared" si="1"/>
        <v>3.4052444370113656E-2</v>
      </c>
      <c r="F15" s="32">
        <v>13519231</v>
      </c>
      <c r="G15" s="33">
        <f t="shared" si="2"/>
        <v>4.0267893827063271E-2</v>
      </c>
      <c r="H15" s="33">
        <f t="shared" si="3"/>
        <v>2.9837600526900199E-2</v>
      </c>
      <c r="I15" s="34">
        <f t="shared" si="4"/>
        <v>-1.2962755696065477E-2</v>
      </c>
      <c r="J15" s="7"/>
      <c r="K15" s="7"/>
      <c r="L15" s="48"/>
    </row>
    <row r="16" spans="2:13" x14ac:dyDescent="0.25">
      <c r="B16" s="31" t="s">
        <v>27</v>
      </c>
      <c r="C16" s="32">
        <v>10386903</v>
      </c>
      <c r="D16" s="33">
        <f t="shared" si="0"/>
        <v>3.4982798520821722E-2</v>
      </c>
      <c r="E16" s="33">
        <f t="shared" si="1"/>
        <v>2.5823548484301791E-2</v>
      </c>
      <c r="F16" s="32">
        <v>15332190</v>
      </c>
      <c r="G16" s="33">
        <f t="shared" si="2"/>
        <v>4.5667908112255878E-2</v>
      </c>
      <c r="H16" s="33">
        <f t="shared" si="3"/>
        <v>3.3838889240263292E-2</v>
      </c>
      <c r="I16" s="34">
        <f t="shared" si="4"/>
        <v>0.47610794093292291</v>
      </c>
      <c r="J16" s="7"/>
      <c r="K16" s="7"/>
      <c r="L16" s="48"/>
    </row>
    <row r="17" spans="2:12" x14ac:dyDescent="0.25">
      <c r="B17" s="31" t="s">
        <v>28</v>
      </c>
      <c r="C17" s="32">
        <v>52621041</v>
      </c>
      <c r="D17" s="33">
        <f t="shared" si="0"/>
        <v>0.17722619295269237</v>
      </c>
      <c r="E17" s="33">
        <f t="shared" si="1"/>
        <v>0.13082455892366882</v>
      </c>
      <c r="F17" s="32">
        <v>53688182</v>
      </c>
      <c r="G17" s="33">
        <f t="shared" si="2"/>
        <v>0.15991368240871462</v>
      </c>
      <c r="H17" s="33">
        <f t="shared" si="3"/>
        <v>0.11849242960132228</v>
      </c>
      <c r="I17" s="34">
        <f t="shared" si="4"/>
        <v>2.0279739429708357E-2</v>
      </c>
      <c r="J17" s="7"/>
      <c r="K17" s="7"/>
      <c r="L17" s="48"/>
    </row>
    <row r="18" spans="2:12" x14ac:dyDescent="0.25">
      <c r="B18" s="31" t="s">
        <v>81</v>
      </c>
      <c r="C18" s="32">
        <v>29702409</v>
      </c>
      <c r="D18" s="33">
        <f t="shared" si="0"/>
        <v>0.10003688198783042</v>
      </c>
      <c r="E18" s="33">
        <f t="shared" si="1"/>
        <v>7.3845071905654841E-2</v>
      </c>
      <c r="F18" s="32">
        <v>32559247</v>
      </c>
      <c r="G18" s="33">
        <f t="shared" si="2"/>
        <v>9.6979798724138103E-2</v>
      </c>
      <c r="H18" s="33">
        <f t="shared" si="3"/>
        <v>7.1859842134709723E-2</v>
      </c>
      <c r="I18" s="34">
        <f t="shared" si="4"/>
        <v>9.6182030218491699E-2</v>
      </c>
      <c r="J18" s="7"/>
      <c r="K18" s="7"/>
      <c r="L18" s="48"/>
    </row>
    <row r="19" spans="2:12" x14ac:dyDescent="0.25">
      <c r="B19" s="31" t="s">
        <v>29</v>
      </c>
      <c r="C19" s="32">
        <v>26641389</v>
      </c>
      <c r="D19" s="33">
        <f t="shared" si="0"/>
        <v>8.9727452321624268E-2</v>
      </c>
      <c r="E19" s="33">
        <f t="shared" si="1"/>
        <v>6.6234872948235338E-2</v>
      </c>
      <c r="F19" s="32">
        <v>33241974</v>
      </c>
      <c r="G19" s="33">
        <f t="shared" si="2"/>
        <v>9.9013344740836048E-2</v>
      </c>
      <c r="H19" s="33">
        <f t="shared" si="3"/>
        <v>7.3366653838343523E-2</v>
      </c>
      <c r="I19" s="34">
        <f t="shared" si="4"/>
        <v>0.24775678925749706</v>
      </c>
      <c r="J19" s="7"/>
      <c r="K19" s="7"/>
      <c r="L19" s="48"/>
    </row>
    <row r="20" spans="2:12" x14ac:dyDescent="0.25">
      <c r="B20" s="31" t="s">
        <v>30</v>
      </c>
      <c r="C20" s="32">
        <v>20611133</v>
      </c>
      <c r="D20" s="33">
        <f t="shared" si="0"/>
        <v>6.9417718931702718E-2</v>
      </c>
      <c r="E20" s="33">
        <f t="shared" si="1"/>
        <v>5.1242665146857796E-2</v>
      </c>
      <c r="F20" s="32">
        <v>24039827</v>
      </c>
      <c r="G20" s="33">
        <f t="shared" si="2"/>
        <v>7.1604161601866917E-2</v>
      </c>
      <c r="H20" s="33">
        <f t="shared" si="3"/>
        <v>5.3057067725360244E-2</v>
      </c>
      <c r="I20" s="34">
        <f t="shared" si="4"/>
        <v>0.16635155379376768</v>
      </c>
      <c r="J20" s="7"/>
      <c r="K20" s="7"/>
      <c r="L20" s="48"/>
    </row>
    <row r="21" spans="2:12" x14ac:dyDescent="0.25">
      <c r="B21" s="31" t="s">
        <v>31</v>
      </c>
      <c r="C21" s="32">
        <v>6358857</v>
      </c>
      <c r="D21" s="33">
        <f t="shared" si="0"/>
        <v>2.14164523586787E-2</v>
      </c>
      <c r="E21" s="33">
        <f t="shared" si="1"/>
        <v>1.5809163909997218E-2</v>
      </c>
      <c r="F21" s="32">
        <v>6798895</v>
      </c>
      <c r="G21" s="33">
        <f t="shared" si="2"/>
        <v>2.0250943415446584E-2</v>
      </c>
      <c r="H21" s="33">
        <f t="shared" si="3"/>
        <v>1.5005492030895776E-2</v>
      </c>
      <c r="I21" s="34">
        <f t="shared" si="4"/>
        <v>6.9200801338982779E-2</v>
      </c>
      <c r="J21" s="7"/>
      <c r="K21" s="7"/>
      <c r="L21" s="48"/>
    </row>
    <row r="22" spans="2:12" s="8" customFormat="1" ht="30" customHeight="1" x14ac:dyDescent="0.25">
      <c r="B22" s="38" t="s">
        <v>71</v>
      </c>
      <c r="C22" s="39">
        <f>SUM(C7:C21)</f>
        <v>296914582</v>
      </c>
      <c r="D22" s="40">
        <f>SUM(D7:D21)</f>
        <v>1</v>
      </c>
      <c r="E22" s="40">
        <f t="shared" si="1"/>
        <v>0.73817846416522814</v>
      </c>
      <c r="F22" s="39">
        <f>SUM(F7:F21)</f>
        <v>335732260</v>
      </c>
      <c r="G22" s="40">
        <f>SUM(G7:G21)</f>
        <v>0.99999999999999989</v>
      </c>
      <c r="H22" s="40">
        <f t="shared" si="3"/>
        <v>0.7409774311773647</v>
      </c>
      <c r="I22" s="41">
        <f t="shared" ref="I22" si="5">(F22-C22)/C22</f>
        <v>0.13073685279626987</v>
      </c>
      <c r="J22" s="9"/>
      <c r="K22" s="9"/>
      <c r="L22" s="9"/>
    </row>
    <row r="23" spans="2:12" x14ac:dyDescent="0.25">
      <c r="B23" s="80" t="s">
        <v>72</v>
      </c>
      <c r="C23" s="81"/>
      <c r="D23" s="81"/>
      <c r="E23" s="81"/>
      <c r="F23" s="81"/>
      <c r="G23" s="81"/>
      <c r="H23" s="81"/>
      <c r="I23" s="82"/>
      <c r="J23" s="10"/>
      <c r="K23" s="10"/>
      <c r="L23" s="7"/>
    </row>
    <row r="24" spans="2:12" x14ac:dyDescent="0.25">
      <c r="B24" s="42" t="s">
        <v>32</v>
      </c>
      <c r="C24" s="32">
        <v>20719041</v>
      </c>
      <c r="D24" s="33">
        <f t="shared" ref="D24:D34" si="6">C24/C$35</f>
        <v>0.19674066157660203</v>
      </c>
      <c r="E24" s="33">
        <f t="shared" ref="E24:E35" si="7">C24/C$36</f>
        <v>5.1510942175135042E-2</v>
      </c>
      <c r="F24" s="32">
        <v>18232459</v>
      </c>
      <c r="G24" s="33">
        <f t="shared" ref="G24:G34" si="8">F24/F$35</f>
        <v>0.15535296481735031</v>
      </c>
      <c r="H24" s="33">
        <f t="shared" ref="H24:H35" si="9">F24/F$36</f>
        <v>4.0239924021202557E-2</v>
      </c>
      <c r="I24" s="34">
        <f t="shared" ref="I24:I30" si="10">(F24-C24)/C24</f>
        <v>-0.12001433850147794</v>
      </c>
    </row>
    <row r="25" spans="2:12" x14ac:dyDescent="0.25">
      <c r="B25" s="42" t="s">
        <v>77</v>
      </c>
      <c r="C25" s="32">
        <v>5929765</v>
      </c>
      <c r="D25" s="33">
        <f t="shared" si="6"/>
        <v>5.6306944375165799E-2</v>
      </c>
      <c r="E25" s="33">
        <f t="shared" si="7"/>
        <v>1.474237065446898E-2</v>
      </c>
      <c r="F25" s="32">
        <v>7990130</v>
      </c>
      <c r="G25" s="33">
        <f t="shared" si="8"/>
        <v>6.8081347928771158E-2</v>
      </c>
      <c r="H25" s="33">
        <f t="shared" si="9"/>
        <v>1.7634605629417908E-2</v>
      </c>
      <c r="I25" s="34">
        <f t="shared" si="10"/>
        <v>0.34746149299339857</v>
      </c>
    </row>
    <row r="26" spans="2:12" x14ac:dyDescent="0.25">
      <c r="B26" s="42" t="s">
        <v>34</v>
      </c>
      <c r="C26" s="32">
        <v>11850756</v>
      </c>
      <c r="D26" s="33">
        <f t="shared" si="6"/>
        <v>0.11253057395961936</v>
      </c>
      <c r="E26" s="33">
        <f t="shared" si="7"/>
        <v>2.9462927702475931E-2</v>
      </c>
      <c r="F26" s="32">
        <v>12449149</v>
      </c>
      <c r="G26" s="33">
        <f t="shared" si="8"/>
        <v>0.10607522587068216</v>
      </c>
      <c r="H26" s="33">
        <f t="shared" si="9"/>
        <v>2.7475877493465355E-2</v>
      </c>
      <c r="I26" s="34">
        <f t="shared" si="10"/>
        <v>5.0494078183704064E-2</v>
      </c>
    </row>
    <row r="27" spans="2:12" x14ac:dyDescent="0.25">
      <c r="B27" s="42" t="s">
        <v>82</v>
      </c>
      <c r="C27" s="32">
        <v>4937348</v>
      </c>
      <c r="D27" s="33">
        <f t="shared" si="6"/>
        <v>4.6883304683547511E-2</v>
      </c>
      <c r="E27" s="33">
        <f t="shared" si="7"/>
        <v>1.2275058837255964E-2</v>
      </c>
      <c r="F27" s="32">
        <v>6998819</v>
      </c>
      <c r="G27" s="33">
        <f t="shared" si="8"/>
        <v>5.9634703243813841E-2</v>
      </c>
      <c r="H27" s="33">
        <f t="shared" si="9"/>
        <v>1.5446734025188202E-2</v>
      </c>
      <c r="I27" s="34">
        <f t="shared" si="10"/>
        <v>0.41752596738167941</v>
      </c>
    </row>
    <row r="28" spans="2:12" x14ac:dyDescent="0.25">
      <c r="B28" s="42" t="s">
        <v>35</v>
      </c>
      <c r="C28" s="32">
        <v>16355251</v>
      </c>
      <c r="D28" s="33">
        <f t="shared" si="6"/>
        <v>0.15530366014485816</v>
      </c>
      <c r="E28" s="33">
        <f t="shared" si="7"/>
        <v>4.0661842819888216E-2</v>
      </c>
      <c r="F28" s="32">
        <v>17788745</v>
      </c>
      <c r="G28" s="33">
        <f t="shared" si="8"/>
        <v>0.15157221942085902</v>
      </c>
      <c r="H28" s="33">
        <f t="shared" si="9"/>
        <v>3.9260625636539037E-2</v>
      </c>
      <c r="I28" s="34">
        <f t="shared" si="10"/>
        <v>8.7647325008952781E-2</v>
      </c>
    </row>
    <row r="29" spans="2:12" x14ac:dyDescent="0.25">
      <c r="B29" s="42" t="s">
        <v>39</v>
      </c>
      <c r="C29" s="32">
        <v>19281956</v>
      </c>
      <c r="D29" s="33">
        <f t="shared" si="6"/>
        <v>0.18309461233900406</v>
      </c>
      <c r="E29" s="33">
        <f t="shared" si="7"/>
        <v>4.793811260567022E-2</v>
      </c>
      <c r="F29" s="32">
        <v>20993957</v>
      </c>
      <c r="G29" s="33">
        <f t="shared" si="8"/>
        <v>0.17888280802923867</v>
      </c>
      <c r="H29" s="33">
        <f t="shared" si="9"/>
        <v>4.6334684453939734E-2</v>
      </c>
      <c r="I29" s="34">
        <f t="shared" si="10"/>
        <v>8.8787724647852118E-2</v>
      </c>
    </row>
    <row r="30" spans="2:12" x14ac:dyDescent="0.25">
      <c r="B30" s="42" t="s">
        <v>36</v>
      </c>
      <c r="C30" s="32">
        <v>6893447</v>
      </c>
      <c r="D30" s="33">
        <f t="shared" si="6"/>
        <v>6.5457726702854754E-2</v>
      </c>
      <c r="E30" s="33">
        <f t="shared" si="7"/>
        <v>1.7138242537594193E-2</v>
      </c>
      <c r="F30" s="32">
        <v>7898259</v>
      </c>
      <c r="G30" s="33">
        <f t="shared" si="8"/>
        <v>6.7298544455540552E-2</v>
      </c>
      <c r="H30" s="33">
        <f t="shared" si="9"/>
        <v>1.7431841862898433E-2</v>
      </c>
      <c r="I30" s="34">
        <f t="shared" si="10"/>
        <v>0.14576336047843699</v>
      </c>
    </row>
    <row r="31" spans="2:12" x14ac:dyDescent="0.25">
      <c r="B31" s="42" t="s">
        <v>88</v>
      </c>
      <c r="C31" s="32">
        <v>0</v>
      </c>
      <c r="D31" s="33">
        <f t="shared" si="6"/>
        <v>0</v>
      </c>
      <c r="E31" s="33">
        <f t="shared" si="7"/>
        <v>0</v>
      </c>
      <c r="F31" s="32">
        <v>816976</v>
      </c>
      <c r="G31" s="33">
        <f t="shared" si="8"/>
        <v>6.9611917835449176E-3</v>
      </c>
      <c r="H31" s="33">
        <f t="shared" si="9"/>
        <v>1.8031057778408268E-3</v>
      </c>
      <c r="I31" s="34" t="s">
        <v>83</v>
      </c>
    </row>
    <row r="32" spans="2:12" x14ac:dyDescent="0.25">
      <c r="B32" s="42" t="s">
        <v>37</v>
      </c>
      <c r="C32" s="32">
        <v>11964268</v>
      </c>
      <c r="D32" s="33">
        <f t="shared" si="6"/>
        <v>0.11360844363403544</v>
      </c>
      <c r="E32" s="33">
        <f t="shared" si="7"/>
        <v>2.9745137196061273E-2</v>
      </c>
      <c r="F32" s="32">
        <v>12916734</v>
      </c>
      <c r="G32" s="33">
        <f t="shared" si="8"/>
        <v>0.11005936844048696</v>
      </c>
      <c r="H32" s="33">
        <f t="shared" si="9"/>
        <v>2.850786033645181E-2</v>
      </c>
      <c r="I32" s="34">
        <f>(F32-C32)/C32</f>
        <v>7.960921637663082E-2</v>
      </c>
    </row>
    <row r="33" spans="2:12" x14ac:dyDescent="0.25">
      <c r="B33" s="42" t="s">
        <v>33</v>
      </c>
      <c r="C33" s="32">
        <v>67464</v>
      </c>
      <c r="D33" s="33">
        <f t="shared" si="6"/>
        <v>6.4061420567698474E-4</v>
      </c>
      <c r="E33" s="33">
        <f t="shared" si="7"/>
        <v>1.6772659520792059E-4</v>
      </c>
      <c r="F33" s="32">
        <v>1631681</v>
      </c>
      <c r="G33" s="33">
        <f t="shared" si="8"/>
        <v>1.390303310080878E-2</v>
      </c>
      <c r="H33" s="33">
        <f t="shared" si="9"/>
        <v>3.601199348197619E-3</v>
      </c>
      <c r="I33" s="34">
        <f>(F33-C33)/C33</f>
        <v>23.185951025732244</v>
      </c>
      <c r="J33" s="11" t="s">
        <v>20</v>
      </c>
      <c r="K33" s="12" t="s">
        <v>20</v>
      </c>
    </row>
    <row r="34" spans="2:12" ht="15" customHeight="1" x14ac:dyDescent="0.25">
      <c r="B34" s="42" t="s">
        <v>40</v>
      </c>
      <c r="C34" s="32">
        <v>7312137</v>
      </c>
      <c r="D34" s="33">
        <f t="shared" si="6"/>
        <v>6.9433458378635876E-2</v>
      </c>
      <c r="E34" s="33">
        <f t="shared" si="7"/>
        <v>1.8179174711014153E-2</v>
      </c>
      <c r="F34" s="32">
        <v>9644604</v>
      </c>
      <c r="G34" s="33">
        <f t="shared" si="8"/>
        <v>8.2178592908903614E-2</v>
      </c>
      <c r="H34" s="33">
        <f t="shared" si="9"/>
        <v>2.1286110237493817E-2</v>
      </c>
      <c r="I34" s="34">
        <f>(F34-C34)/C34</f>
        <v>0.31898568093021235</v>
      </c>
    </row>
    <row r="35" spans="2:12" s="8" customFormat="1" ht="30.75" customHeight="1" x14ac:dyDescent="0.25">
      <c r="B35" s="38" t="s">
        <v>73</v>
      </c>
      <c r="C35" s="39">
        <f>SUM(C24:C34)</f>
        <v>105311433</v>
      </c>
      <c r="D35" s="40">
        <f>SUM(D24:D34)</f>
        <v>1</v>
      </c>
      <c r="E35" s="40">
        <f t="shared" si="7"/>
        <v>0.26182153583477191</v>
      </c>
      <c r="F35" s="39">
        <f>SUM(F24:F34)</f>
        <v>117361513</v>
      </c>
      <c r="G35" s="40">
        <f>SUM(G24:G34)</f>
        <v>0.99999999999999989</v>
      </c>
      <c r="H35" s="40">
        <f t="shared" si="9"/>
        <v>0.2590225688226353</v>
      </c>
      <c r="I35" s="41">
        <f t="shared" ref="I35:I36" si="11">(F35-C35)/C35</f>
        <v>0.11442328393727204</v>
      </c>
    </row>
    <row r="36" spans="2:12" s="13" customFormat="1" ht="30.75" customHeight="1" thickBot="1" x14ac:dyDescent="0.3">
      <c r="B36" s="46" t="s">
        <v>74</v>
      </c>
      <c r="C36" s="43">
        <f>C22+C35</f>
        <v>402226015</v>
      </c>
      <c r="D36" s="43"/>
      <c r="E36" s="44">
        <f>E22+E35</f>
        <v>1</v>
      </c>
      <c r="F36" s="43">
        <f>F22+F35</f>
        <v>453093773</v>
      </c>
      <c r="G36" s="43"/>
      <c r="H36" s="44">
        <f>H22+H35</f>
        <v>1</v>
      </c>
      <c r="I36" s="45">
        <f t="shared" si="11"/>
        <v>0.12646560914266075</v>
      </c>
    </row>
    <row r="38" spans="2:12" ht="15" customHeight="1" x14ac:dyDescent="0.25">
      <c r="B38" s="57" t="s">
        <v>89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</row>
    <row r="39" spans="2:12" ht="15" customHeight="1" x14ac:dyDescent="0.25"/>
  </sheetData>
  <sortState ref="B24:M34">
    <sortCondition ref="B24"/>
  </sortState>
  <mergeCells count="7">
    <mergeCell ref="B2:I2"/>
    <mergeCell ref="B23:I23"/>
    <mergeCell ref="B6:I6"/>
    <mergeCell ref="B4:B5"/>
    <mergeCell ref="C4:E4"/>
    <mergeCell ref="F4:H4"/>
    <mergeCell ref="I4:I5"/>
  </mergeCells>
  <pageMargins left="0.39370078740157483" right="0.39370078740157483" top="0.39370078740157483" bottom="0.39370078740157483" header="0.19685039370078741" footer="0.19685039370078741"/>
  <pageSetup paperSize="9" scale="80" orientation="landscape" r:id="rId1"/>
  <headerFooter>
    <oddHeader>&amp;LAgencija za osiguranje u BiH&amp;CStatistika tržišta osiguranja&amp;RGodišnje izvješće</oddHeader>
    <oddFooter>&amp;CU izvješće su uključeni podatci zaključno s 31.12.2008. godine.</oddFooter>
  </headerFooter>
  <ignoredErrors>
    <ignoredError sqref="E22 E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Premije</vt:lpstr>
      <vt:lpstr>Trzišni udio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2018-02-22T12:00:34Z</dcterms:modified>
</cp:coreProperties>
</file>