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30" yWindow="0" windowWidth="15480" windowHeight="4575"/>
  </bookViews>
  <sheets>
    <sheet name="Premije" sheetId="1" r:id="rId1"/>
    <sheet name="Tržišni udjeli" sheetId="2" r:id="rId2"/>
  </sheets>
  <calcPr calcId="145621"/>
</workbook>
</file>

<file path=xl/calcChain.xml><?xml version="1.0" encoding="utf-8"?>
<calcChain xmlns="http://schemas.openxmlformats.org/spreadsheetml/2006/main">
  <c r="C26" i="2" l="1"/>
  <c r="D25" i="2" s="1"/>
  <c r="BD7" i="1"/>
  <c r="BD8" i="1"/>
  <c r="BD9" i="1"/>
  <c r="BD10" i="1"/>
  <c r="BD11" i="1"/>
  <c r="BD12" i="1"/>
  <c r="BD6" i="1"/>
  <c r="J13" i="1"/>
  <c r="I14" i="2"/>
  <c r="AH7" i="1"/>
  <c r="AH8" i="1"/>
  <c r="AH9" i="1"/>
  <c r="AH10" i="1"/>
  <c r="AH11" i="1"/>
  <c r="AH12" i="1"/>
  <c r="AH6" i="1"/>
  <c r="P13" i="1"/>
  <c r="Q12" i="1" s="1"/>
  <c r="AF13" i="1"/>
  <c r="AT13" i="1"/>
  <c r="AU13" i="1" s="1"/>
  <c r="I13" i="2"/>
  <c r="R13" i="1"/>
  <c r="F38" i="2"/>
  <c r="G36" i="2" s="1"/>
  <c r="C38" i="2"/>
  <c r="I31" i="2"/>
  <c r="I37" i="2"/>
  <c r="I34" i="2"/>
  <c r="I29" i="2"/>
  <c r="I35" i="2"/>
  <c r="I30" i="2"/>
  <c r="I28" i="2"/>
  <c r="I33" i="2"/>
  <c r="I32" i="2"/>
  <c r="F26" i="2"/>
  <c r="G21" i="2" s="1"/>
  <c r="D13" i="2"/>
  <c r="I21" i="2"/>
  <c r="I9" i="2"/>
  <c r="I15" i="2"/>
  <c r="I16" i="2"/>
  <c r="I20" i="2"/>
  <c r="I12" i="2"/>
  <c r="I18" i="2"/>
  <c r="I19" i="2"/>
  <c r="I10" i="2"/>
  <c r="I11" i="2"/>
  <c r="I17" i="2"/>
  <c r="AD13" i="1"/>
  <c r="AE8" i="1" s="1"/>
  <c r="AB13" i="1"/>
  <c r="BB13" i="1"/>
  <c r="BC8" i="1" s="1"/>
  <c r="Z13" i="1"/>
  <c r="X13" i="1"/>
  <c r="Y8" i="1" s="1"/>
  <c r="AZ13" i="1"/>
  <c r="AX13" i="1"/>
  <c r="AY8" i="1" s="1"/>
  <c r="V13" i="1"/>
  <c r="W8" i="1" s="1"/>
  <c r="T13" i="1"/>
  <c r="U8" i="1" s="1"/>
  <c r="AV13" i="1"/>
  <c r="AR13" i="1"/>
  <c r="AS7" i="1" s="1"/>
  <c r="N13" i="1"/>
  <c r="O8" i="1" s="1"/>
  <c r="AP13" i="1"/>
  <c r="AQ7" i="1" s="1"/>
  <c r="L13" i="1"/>
  <c r="M8" i="1" s="1"/>
  <c r="AN13" i="1"/>
  <c r="AO7" i="1" s="1"/>
  <c r="K8" i="1"/>
  <c r="H13" i="1"/>
  <c r="I7" i="1" s="1"/>
  <c r="AL13" i="1"/>
  <c r="AM8" i="1" s="1"/>
  <c r="G11" i="1"/>
  <c r="AJ13" i="1"/>
  <c r="AK8" i="1" s="1"/>
  <c r="D23" i="2" l="1"/>
  <c r="BD13" i="1"/>
  <c r="D22" i="2"/>
  <c r="D24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BF8" i="1"/>
  <c r="BF12" i="1"/>
  <c r="D32" i="2"/>
  <c r="D33" i="2"/>
  <c r="D28" i="2"/>
  <c r="D30" i="2"/>
  <c r="D35" i="2"/>
  <c r="D29" i="2"/>
  <c r="D34" i="2"/>
  <c r="D37" i="2"/>
  <c r="D31" i="2"/>
  <c r="D17" i="2"/>
  <c r="D11" i="2"/>
  <c r="D10" i="2"/>
  <c r="D19" i="2"/>
  <c r="D18" i="2"/>
  <c r="D12" i="2"/>
  <c r="D20" i="2"/>
  <c r="D16" i="2"/>
  <c r="D15" i="2"/>
  <c r="D9" i="2"/>
  <c r="D21" i="2"/>
  <c r="D14" i="2"/>
  <c r="Q7" i="1"/>
  <c r="Q9" i="1"/>
  <c r="Q11" i="1"/>
  <c r="Q13" i="1"/>
  <c r="Q6" i="1"/>
  <c r="Q8" i="1"/>
  <c r="Q10" i="1"/>
  <c r="S10" i="1"/>
  <c r="S6" i="1"/>
  <c r="S12" i="1"/>
  <c r="S8" i="1"/>
  <c r="S13" i="1"/>
  <c r="S11" i="1"/>
  <c r="S9" i="1"/>
  <c r="S7" i="1"/>
  <c r="AU9" i="1"/>
  <c r="AU6" i="1"/>
  <c r="AU11" i="1"/>
  <c r="AU7" i="1"/>
  <c r="AU12" i="1"/>
  <c r="AU10" i="1"/>
  <c r="AU8" i="1"/>
  <c r="BE13" i="1"/>
  <c r="BF7" i="1"/>
  <c r="BF6" i="1"/>
  <c r="AH13" i="1"/>
  <c r="AI8" i="1" s="1"/>
  <c r="BF9" i="1"/>
  <c r="BF11" i="1"/>
  <c r="BF10" i="1"/>
  <c r="G32" i="2"/>
  <c r="G28" i="2"/>
  <c r="G35" i="2"/>
  <c r="G34" i="2"/>
  <c r="G33" i="2"/>
  <c r="G30" i="2"/>
  <c r="G29" i="2"/>
  <c r="G37" i="2"/>
  <c r="G31" i="2"/>
  <c r="I38" i="2"/>
  <c r="I26" i="2"/>
  <c r="C39" i="2"/>
  <c r="F39" i="2"/>
  <c r="U6" i="1"/>
  <c r="AY6" i="1"/>
  <c r="AK6" i="1"/>
  <c r="AM6" i="1"/>
  <c r="K6" i="1"/>
  <c r="M6" i="1"/>
  <c r="O6" i="1"/>
  <c r="Y10" i="1"/>
  <c r="BC10" i="1"/>
  <c r="AK10" i="1"/>
  <c r="AM10" i="1"/>
  <c r="K10" i="1"/>
  <c r="M10" i="1"/>
  <c r="O10" i="1"/>
  <c r="W6" i="1"/>
  <c r="Y6" i="1"/>
  <c r="BC6" i="1"/>
  <c r="AE6" i="1"/>
  <c r="U10" i="1"/>
  <c r="W10" i="1"/>
  <c r="AY10" i="1"/>
  <c r="AE10" i="1"/>
  <c r="AK12" i="1"/>
  <c r="AM12" i="1"/>
  <c r="K12" i="1"/>
  <c r="M12" i="1"/>
  <c r="O12" i="1"/>
  <c r="U12" i="1"/>
  <c r="W12" i="1"/>
  <c r="AY12" i="1"/>
  <c r="Y12" i="1"/>
  <c r="BC12" i="1"/>
  <c r="AE12" i="1"/>
  <c r="G13" i="1"/>
  <c r="G9" i="1"/>
  <c r="G7" i="1"/>
  <c r="I11" i="1"/>
  <c r="AO11" i="1"/>
  <c r="AO9" i="1"/>
  <c r="AK13" i="1"/>
  <c r="AK11" i="1"/>
  <c r="AK9" i="1"/>
  <c r="AK7" i="1"/>
  <c r="G6" i="1"/>
  <c r="G12" i="1"/>
  <c r="G10" i="1"/>
  <c r="G8" i="1"/>
  <c r="AM13" i="1"/>
  <c r="AM11" i="1"/>
  <c r="AM9" i="1"/>
  <c r="AM7" i="1"/>
  <c r="I6" i="1"/>
  <c r="I12" i="1"/>
  <c r="I10" i="1"/>
  <c r="I8" i="1"/>
  <c r="K13" i="1"/>
  <c r="K11" i="1"/>
  <c r="K9" i="1"/>
  <c r="K7" i="1"/>
  <c r="AO6" i="1"/>
  <c r="AO12" i="1"/>
  <c r="AO10" i="1"/>
  <c r="AO8" i="1"/>
  <c r="M13" i="1"/>
  <c r="M11" i="1"/>
  <c r="M9" i="1"/>
  <c r="M7" i="1"/>
  <c r="AQ6" i="1"/>
  <c r="AQ12" i="1"/>
  <c r="AQ10" i="1"/>
  <c r="AQ8" i="1"/>
  <c r="O13" i="1"/>
  <c r="O11" i="1"/>
  <c r="O9" i="1"/>
  <c r="O7" i="1"/>
  <c r="AS6" i="1"/>
  <c r="AS12" i="1"/>
  <c r="AS10" i="1"/>
  <c r="AS8" i="1"/>
  <c r="AW6" i="1"/>
  <c r="AW12" i="1"/>
  <c r="AW10" i="1"/>
  <c r="AW8" i="1"/>
  <c r="U13" i="1"/>
  <c r="U11" i="1"/>
  <c r="U9" i="1"/>
  <c r="U7" i="1"/>
  <c r="W13" i="1"/>
  <c r="W11" i="1"/>
  <c r="W9" i="1"/>
  <c r="W7" i="1"/>
  <c r="AY13" i="1"/>
  <c r="AY11" i="1"/>
  <c r="AY9" i="1"/>
  <c r="AY7" i="1"/>
  <c r="BA6" i="1"/>
  <c r="BA12" i="1"/>
  <c r="BA10" i="1"/>
  <c r="BA8" i="1"/>
  <c r="Y13" i="1"/>
  <c r="Y11" i="1"/>
  <c r="Y9" i="1"/>
  <c r="Y7" i="1"/>
  <c r="AA6" i="1"/>
  <c r="AA12" i="1"/>
  <c r="AA10" i="1"/>
  <c r="AA8" i="1"/>
  <c r="BC13" i="1"/>
  <c r="BC11" i="1"/>
  <c r="BC9" i="1"/>
  <c r="BC7" i="1"/>
  <c r="AC6" i="1"/>
  <c r="AC12" i="1"/>
  <c r="AC10" i="1"/>
  <c r="AC8" i="1"/>
  <c r="AE13" i="1"/>
  <c r="AE11" i="1"/>
  <c r="AE9" i="1"/>
  <c r="AE7" i="1"/>
  <c r="D13" i="1"/>
  <c r="I13" i="1"/>
  <c r="I9" i="1"/>
  <c r="AO13" i="1"/>
  <c r="AQ13" i="1"/>
  <c r="AQ11" i="1"/>
  <c r="AQ9" i="1"/>
  <c r="AS13" i="1"/>
  <c r="AS11" i="1"/>
  <c r="AS9" i="1"/>
  <c r="AW13" i="1"/>
  <c r="AW11" i="1"/>
  <c r="AW9" i="1"/>
  <c r="AW7" i="1"/>
  <c r="BA13" i="1"/>
  <c r="BA11" i="1"/>
  <c r="BA9" i="1"/>
  <c r="BA7" i="1"/>
  <c r="AA13" i="1"/>
  <c r="AA11" i="1"/>
  <c r="AA9" i="1"/>
  <c r="AA7" i="1"/>
  <c r="AC13" i="1"/>
  <c r="AC11" i="1"/>
  <c r="AC9" i="1"/>
  <c r="AC7" i="1"/>
  <c r="D26" i="2" l="1"/>
  <c r="E25" i="2"/>
  <c r="E24" i="2"/>
  <c r="E23" i="2"/>
  <c r="E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D38" i="2"/>
  <c r="E38" i="2"/>
  <c r="E14" i="2"/>
  <c r="H26" i="2"/>
  <c r="AI13" i="1"/>
  <c r="BE12" i="1"/>
  <c r="BE9" i="1"/>
  <c r="BE8" i="1"/>
  <c r="BE6" i="1"/>
  <c r="AI12" i="1"/>
  <c r="BE10" i="1"/>
  <c r="AI10" i="1"/>
  <c r="BE7" i="1"/>
  <c r="BE11" i="1"/>
  <c r="AI11" i="1"/>
  <c r="AI9" i="1"/>
  <c r="AI6" i="1"/>
  <c r="BF13" i="1"/>
  <c r="AI7" i="1"/>
  <c r="G38" i="2"/>
  <c r="G26" i="2"/>
  <c r="E31" i="2"/>
  <c r="E34" i="2"/>
  <c r="E35" i="2"/>
  <c r="E28" i="2"/>
  <c r="E32" i="2"/>
  <c r="E15" i="2"/>
  <c r="E20" i="2"/>
  <c r="E18" i="2"/>
  <c r="E19" i="2"/>
  <c r="E11" i="2"/>
  <c r="E17" i="2"/>
  <c r="E37" i="2"/>
  <c r="E29" i="2"/>
  <c r="E30" i="2"/>
  <c r="E33" i="2"/>
  <c r="E13" i="2"/>
  <c r="E21" i="2"/>
  <c r="E9" i="2"/>
  <c r="E16" i="2"/>
  <c r="E12" i="2"/>
  <c r="E10" i="2"/>
  <c r="E26" i="2"/>
  <c r="E39" i="2" s="1"/>
  <c r="H36" i="2"/>
  <c r="H31" i="2"/>
  <c r="H34" i="2"/>
  <c r="H35" i="2"/>
  <c r="H28" i="2"/>
  <c r="H32" i="2"/>
  <c r="I39" i="2"/>
  <c r="H37" i="2"/>
  <c r="H29" i="2"/>
  <c r="H30" i="2"/>
  <c r="H33" i="2"/>
  <c r="H38" i="2"/>
  <c r="H39" i="2" s="1"/>
  <c r="E11" i="1"/>
  <c r="E8" i="1"/>
  <c r="E12" i="1"/>
  <c r="E9" i="1"/>
  <c r="E13" i="1"/>
  <c r="E10" i="1"/>
  <c r="E7" i="1"/>
  <c r="E6" i="1"/>
  <c r="BG13" i="1" l="1"/>
  <c r="BG7" i="1"/>
  <c r="BG6" i="1"/>
  <c r="BG8" i="1"/>
  <c r="BG9" i="1"/>
  <c r="BG11" i="1"/>
  <c r="BG10" i="1"/>
  <c r="BG12" i="1"/>
</calcChain>
</file>

<file path=xl/sharedStrings.xml><?xml version="1.0" encoding="utf-8"?>
<sst xmlns="http://schemas.openxmlformats.org/spreadsheetml/2006/main" count="183" uniqueCount="98">
  <si>
    <t>ASA OSIGURANJE d.d.</t>
  </si>
  <si>
    <t>BOBAR OSIGURANJE a.d.</t>
  </si>
  <si>
    <t>BOSNA - SUNCE OSIGURANJE d.d.</t>
  </si>
  <si>
    <t>D.D. BRČKO GAS OSIGURANJE</t>
  </si>
  <si>
    <t>D.D. ZA OSIGURANJE CAMELIJA</t>
  </si>
  <si>
    <t>CROATIA OSIGURANJE d.d.</t>
  </si>
  <si>
    <t>DRINA OSIGURANJE a.d.</t>
  </si>
  <si>
    <t>EUROHERC OSIGURANJE d.d.</t>
  </si>
  <si>
    <t>GRAWE OSIGURANJE a.d. BL</t>
  </si>
  <si>
    <t>GRAWE OSIGURANJE d.d. SA</t>
  </si>
  <si>
    <t>HERCEGOVINA OSIGURANJE d.d.</t>
  </si>
  <si>
    <t>JAHORINA OSIGURANJE a.d.</t>
  </si>
  <si>
    <t>KRAJINA OSIGURANJE a.d.</t>
  </si>
  <si>
    <t>LIDO OSIGURANJE d.d.</t>
  </si>
  <si>
    <t>MERKUR OSIGURANJE d.d.</t>
  </si>
  <si>
    <t>NEŠKOVIĆ OSIGURANJE a.d.</t>
  </si>
  <si>
    <t>OSIGURANJE AURA a.d.</t>
  </si>
  <si>
    <t>SARAJEVO OSIGURANJE d.d.</t>
  </si>
  <si>
    <t>TRIGLAV BH OSIGURANJE d.d.</t>
  </si>
  <si>
    <t>UNIQA OSIGURANJE d.d.</t>
  </si>
  <si>
    <t>D.D. ZA OSIGURANJE VGT VISOKO</t>
  </si>
  <si>
    <t>ZOVKO OSIGURANJE d.d.</t>
  </si>
  <si>
    <t xml:space="preserve"> </t>
  </si>
  <si>
    <t>HELIOS  OSIGURANJE d.d.</t>
  </si>
  <si>
    <t xml:space="preserve"> KOSIG DUNAV OSIGURANJE a.d.</t>
  </si>
  <si>
    <t>-</t>
  </si>
  <si>
    <t>Camelija osiguranje d.d.</t>
  </si>
  <si>
    <t>Croatia osiguranje d.d.</t>
  </si>
  <si>
    <t>Euroherc osiguranje d.d.</t>
  </si>
  <si>
    <t>Grawe osiguranje d.d.</t>
  </si>
  <si>
    <t>Hercegovina osiguranje d.d.</t>
  </si>
  <si>
    <t>Helios osiguranje d.d.</t>
  </si>
  <si>
    <t>Lido osiguranje d.d.</t>
  </si>
  <si>
    <t>Merkur BH osiguranje d.d.</t>
  </si>
  <si>
    <t>Sarajevo osiguranje d.d.</t>
  </si>
  <si>
    <t>VGT osiguranje d.d.</t>
  </si>
  <si>
    <t>Zovko osiguranje d.d.</t>
  </si>
  <si>
    <t>Sunce BiH osiguranje d.d.</t>
  </si>
  <si>
    <t>Bosna osiguranje d.d.</t>
  </si>
  <si>
    <t>Bobar osiguranje a.d.</t>
  </si>
  <si>
    <t>Drina osiguranje a.d.</t>
  </si>
  <si>
    <t>Grawe osiguranje a.d.</t>
  </si>
  <si>
    <t>Jahorina osiguranje a.d.</t>
  </si>
  <si>
    <t>Krajina osiguranje a.d.</t>
  </si>
  <si>
    <t>Nešković osiguranje a.d.</t>
  </si>
  <si>
    <t>1.</t>
  </si>
  <si>
    <t>Osiguranje osoba</t>
  </si>
  <si>
    <t>2.</t>
  </si>
  <si>
    <t>Osiguranje kasko</t>
  </si>
  <si>
    <t>3.</t>
  </si>
  <si>
    <t>Osiguranje kargo</t>
  </si>
  <si>
    <t>4.</t>
  </si>
  <si>
    <t>Osiguranje imovine</t>
  </si>
  <si>
    <t>5.</t>
  </si>
  <si>
    <t>Osiguranje odgovornosti</t>
  </si>
  <si>
    <t>6.</t>
  </si>
  <si>
    <t>7.</t>
  </si>
  <si>
    <t xml:space="preserve">Životno osiguranje </t>
  </si>
  <si>
    <t>UKUPNO:</t>
  </si>
  <si>
    <t>Br.</t>
  </si>
  <si>
    <t>Iznos premije u KM</t>
  </si>
  <si>
    <t>Udio (%)</t>
  </si>
  <si>
    <t>Ukupno (za društva sa sjedištem u FBiH):</t>
  </si>
  <si>
    <t>Ukupno (za društva sa sjedištem u RS):</t>
  </si>
  <si>
    <t>UKUPNO za sva društva</t>
  </si>
  <si>
    <t>Ukupno premije</t>
  </si>
  <si>
    <t xml:space="preserve">Udio u ukupnoj premiji društava iz pojedinačnog entiteta (%) </t>
  </si>
  <si>
    <t>Udio u ukupnoj premiji svih društava (%)</t>
  </si>
  <si>
    <t>Društva sa sjedištem u FBiH</t>
  </si>
  <si>
    <t>2006.</t>
  </si>
  <si>
    <t>2007.</t>
  </si>
  <si>
    <t>Ukupno (za društva sa sjedištem u FBiH)</t>
  </si>
  <si>
    <t>Društva sa sjedištem u RS</t>
  </si>
  <si>
    <t>Ukupno (za društva sa sjedištem u RS)</t>
  </si>
  <si>
    <t>UKUPNO (za sva društva)</t>
  </si>
  <si>
    <t>Bruto zaračunate premije (u KM) i odgovarajući udjeli društava po godinama</t>
  </si>
  <si>
    <t>Financijsko osiguranje</t>
  </si>
  <si>
    <t>Osiguravajuća društva</t>
  </si>
  <si>
    <t>Promjena u ukupnoj premiji (%)</t>
  </si>
  <si>
    <t>Brčko-gas osiguranje d.d.</t>
  </si>
  <si>
    <t>Triglav BH osiguranje d.d.</t>
  </si>
  <si>
    <t>Kosig Dunav osiguranje a.d.</t>
  </si>
  <si>
    <t>Triglav Krajina-Kopaonik osiguranje a.d.</t>
  </si>
  <si>
    <t>TRIGLAV KRAJINA - KOPAONIK OSIGURANJE a.d.</t>
  </si>
  <si>
    <t>Skupine osiguranja</t>
  </si>
  <si>
    <r>
      <t>Bruto zaračunate premije na dan 31.12.</t>
    </r>
    <r>
      <rPr>
        <b/>
        <sz val="12"/>
        <color theme="1"/>
        <rFont val="Calibri"/>
        <family val="2"/>
        <scheme val="minor"/>
      </rPr>
      <t>2007. godine - Po osiguravajućim društvima (neživot i život)</t>
    </r>
  </si>
  <si>
    <t>ASA osiguranje d.d.*</t>
  </si>
  <si>
    <t>Bosna-Sunce osiguranje d.d.**</t>
  </si>
  <si>
    <t>Uniqa osiguranje d.d.***</t>
  </si>
  <si>
    <t>Bosansko-njemačko osiguranje d.d.****</t>
  </si>
  <si>
    <t>Una-Sana osiguranje d.d.*****</t>
  </si>
  <si>
    <t>Osiguranje Aura a.d.******</t>
  </si>
  <si>
    <t>*ASA osiguranje d.d. utemeljeno je 2007. godine.</t>
  </si>
  <si>
    <t>**Bosna-Sunce osiguranje d.d. utemeljeno je 2007. godine pripajanjem Sunce osiguranja d.d. Bosna osiguranju d.d.</t>
  </si>
  <si>
    <t>******Aura osiguranje d.d. utemeljeno je 2007. godine.</t>
  </si>
  <si>
    <t>***Raiffeisen osiguranje d.d. u 2006. godini promijenilo je naziv u Uniqa osiguranje d.d.</t>
  </si>
  <si>
    <t>****Bosansko-njemačkom osiguranju d.d. oduzeto je odobrenje za rad 1.8.2006. godine.</t>
  </si>
  <si>
    <t>*****Una-Sana osiguranju d.d. oduzeto je odobrenje za rad 10.02.2006.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</si>
</sst>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i/>
      <sz val="11"/>
      <color indexed="8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i/>
      <sz val="11"/>
      <color indexed="8"/>
      <name val="Calibri"/>
      <family val="2"/>
      <charset val="204"/>
    </font>
    <font>
      <sz val="9"/>
      <name val="Calibri"/>
      <family val="2"/>
      <charset val="204"/>
      <scheme val="minor"/>
    </font>
    <font>
      <sz val="9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Fill="0">
      <alignment horizontal="center" vertical="center" wrapText="1"/>
    </xf>
    <xf numFmtId="0" fontId="3" fillId="0" borderId="0"/>
    <xf numFmtId="0" fontId="4" fillId="0" borderId="0"/>
    <xf numFmtId="0" fontId="5" fillId="0" borderId="0"/>
  </cellStyleXfs>
  <cellXfs count="85">
    <xf numFmtId="0" fontId="0" fillId="0" borderId="0" xfId="0"/>
    <xf numFmtId="0" fontId="1" fillId="0" borderId="0" xfId="0" applyFont="1"/>
    <xf numFmtId="0" fontId="10" fillId="0" borderId="1" xfId="1" applyFont="1" applyFill="1" applyBorder="1" applyAlignment="1" applyProtection="1">
      <alignment vertical="center" wrapText="1"/>
    </xf>
    <xf numFmtId="0" fontId="12" fillId="0" borderId="0" xfId="4" applyFont="1"/>
    <xf numFmtId="0" fontId="14" fillId="0" borderId="0" xfId="4" applyFont="1" applyAlignment="1">
      <alignment horizontal="left"/>
    </xf>
    <xf numFmtId="0" fontId="15" fillId="0" borderId="0" xfId="4" applyFont="1"/>
    <xf numFmtId="0" fontId="17" fillId="0" borderId="0" xfId="4" applyFont="1" applyBorder="1" applyAlignment="1">
      <alignment vertical="center"/>
    </xf>
    <xf numFmtId="0" fontId="12" fillId="0" borderId="0" xfId="4" applyFont="1" applyBorder="1"/>
    <xf numFmtId="0" fontId="14" fillId="0" borderId="0" xfId="4" applyFont="1"/>
    <xf numFmtId="0" fontId="14" fillId="0" borderId="0" xfId="4" applyFont="1" applyBorder="1"/>
    <xf numFmtId="0" fontId="18" fillId="0" borderId="0" xfId="4" applyFont="1" applyBorder="1" applyAlignment="1">
      <alignment horizontal="right"/>
    </xf>
    <xf numFmtId="3" fontId="17" fillId="0" borderId="0" xfId="4" applyNumberFormat="1" applyFont="1" applyBorder="1" applyAlignment="1">
      <alignment horizontal="right"/>
    </xf>
    <xf numFmtId="0" fontId="17" fillId="0" borderId="0" xfId="4" applyFont="1" applyBorder="1" applyAlignment="1">
      <alignment horizontal="right"/>
    </xf>
    <xf numFmtId="0" fontId="19" fillId="0" borderId="0" xfId="4" applyFont="1"/>
    <xf numFmtId="0" fontId="12" fillId="0" borderId="16" xfId="4" applyFont="1" applyBorder="1"/>
    <xf numFmtId="3" fontId="1" fillId="0" borderId="0" xfId="0" applyNumberFormat="1" applyFont="1"/>
    <xf numFmtId="0" fontId="21" fillId="0" borderId="0" xfId="0" applyFont="1" applyAlignment="1">
      <alignment wrapText="1"/>
    </xf>
    <xf numFmtId="3" fontId="8" fillId="3" borderId="12" xfId="0" applyNumberFormat="1" applyFont="1" applyFill="1" applyBorder="1" applyAlignment="1" applyProtection="1">
      <alignment horizontal="right" vertical="center" wrapText="1"/>
    </xf>
    <xf numFmtId="3" fontId="6" fillId="3" borderId="12" xfId="0" applyNumberFormat="1" applyFont="1" applyFill="1" applyBorder="1" applyAlignment="1" applyProtection="1">
      <alignment horizontal="righ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3" fontId="10" fillId="0" borderId="1" xfId="0" applyNumberFormat="1" applyFont="1" applyFill="1" applyBorder="1" applyAlignment="1" applyProtection="1">
      <alignment horizontal="right" vertical="center" wrapText="1"/>
    </xf>
    <xf numFmtId="10" fontId="10" fillId="0" borderId="1" xfId="0" applyNumberFormat="1" applyFont="1" applyFill="1" applyBorder="1" applyAlignment="1" applyProtection="1">
      <alignment horizontal="right" vertical="center" wrapText="1"/>
    </xf>
    <xf numFmtId="3" fontId="11" fillId="2" borderId="1" xfId="0" applyNumberFormat="1" applyFont="1" applyFill="1" applyBorder="1" applyAlignment="1" applyProtection="1">
      <alignment horizontal="right" vertical="center" wrapText="1"/>
    </xf>
    <xf numFmtId="0" fontId="10" fillId="0" borderId="1" xfId="0" applyFont="1" applyFill="1" applyBorder="1" applyAlignment="1" applyProtection="1">
      <alignment horizontal="right" vertical="center" wrapText="1"/>
    </xf>
    <xf numFmtId="10" fontId="7" fillId="2" borderId="1" xfId="0" applyNumberFormat="1" applyFont="1" applyFill="1" applyBorder="1" applyAlignment="1" applyProtection="1">
      <alignment horizontal="right" vertical="center" wrapText="1"/>
    </xf>
    <xf numFmtId="10" fontId="12" fillId="0" borderId="1" xfId="4" applyNumberFormat="1" applyFont="1" applyBorder="1" applyAlignment="1">
      <alignment horizontal="right"/>
    </xf>
    <xf numFmtId="3" fontId="12" fillId="0" borderId="1" xfId="4" applyNumberFormat="1" applyFont="1" applyBorder="1" applyAlignment="1">
      <alignment horizontal="right"/>
    </xf>
    <xf numFmtId="10" fontId="14" fillId="0" borderId="11" xfId="4" applyNumberFormat="1" applyFont="1" applyBorder="1" applyAlignment="1">
      <alignment horizontal="right"/>
    </xf>
    <xf numFmtId="10" fontId="14" fillId="0" borderId="11" xfId="4" applyNumberFormat="1" applyFont="1" applyFill="1" applyBorder="1" applyAlignment="1">
      <alignment horizontal="right"/>
    </xf>
    <xf numFmtId="0" fontId="16" fillId="3" borderId="1" xfId="4" applyFont="1" applyFill="1" applyBorder="1" applyAlignment="1">
      <alignment horizontal="center" vertical="center" wrapText="1"/>
    </xf>
    <xf numFmtId="3" fontId="14" fillId="3" borderId="1" xfId="4" applyNumberFormat="1" applyFont="1" applyFill="1" applyBorder="1" applyAlignment="1">
      <alignment horizontal="right"/>
    </xf>
    <xf numFmtId="10" fontId="14" fillId="3" borderId="1" xfId="4" applyNumberFormat="1" applyFont="1" applyFill="1" applyBorder="1" applyAlignment="1">
      <alignment horizontal="right"/>
    </xf>
    <xf numFmtId="10" fontId="14" fillId="3" borderId="11" xfId="4" applyNumberFormat="1" applyFont="1" applyFill="1" applyBorder="1" applyAlignment="1">
      <alignment horizontal="right"/>
    </xf>
    <xf numFmtId="3" fontId="16" fillId="4" borderId="12" xfId="4" applyNumberFormat="1" applyFont="1" applyFill="1" applyBorder="1" applyAlignment="1">
      <alignment horizontal="right" wrapText="1"/>
    </xf>
    <xf numFmtId="10" fontId="22" fillId="4" borderId="13" xfId="4" applyNumberFormat="1" applyFont="1" applyFill="1" applyBorder="1" applyAlignment="1">
      <alignment horizontal="right" wrapText="1"/>
    </xf>
    <xf numFmtId="0" fontId="10" fillId="0" borderId="1" xfId="1" applyFont="1" applyFill="1" applyBorder="1" applyAlignment="1" applyProtection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1" fillId="0" borderId="10" xfId="4" applyFont="1" applyBorder="1" applyAlignment="1">
      <alignment horizontal="justify" wrapText="1"/>
    </xf>
    <xf numFmtId="0" fontId="1" fillId="0" borderId="10" xfId="4" applyFont="1" applyBorder="1" applyAlignment="1">
      <alignment horizontal="justify"/>
    </xf>
    <xf numFmtId="3" fontId="7" fillId="3" borderId="1" xfId="0" applyNumberFormat="1" applyFont="1" applyFill="1" applyBorder="1" applyAlignment="1" applyProtection="1">
      <alignment horizontal="right" vertical="center" wrapText="1"/>
    </xf>
    <xf numFmtId="10" fontId="7" fillId="3" borderId="1" xfId="0" applyNumberFormat="1" applyFont="1" applyFill="1" applyBorder="1" applyAlignment="1" applyProtection="1">
      <alignment horizontal="right" vertical="center" wrapText="1"/>
    </xf>
    <xf numFmtId="10" fontId="7" fillId="3" borderId="11" xfId="0" applyNumberFormat="1" applyFont="1" applyFill="1" applyBorder="1" applyAlignment="1" applyProtection="1">
      <alignment horizontal="right" vertical="center" wrapText="1"/>
    </xf>
    <xf numFmtId="3" fontId="10" fillId="3" borderId="12" xfId="0" applyNumberFormat="1" applyFont="1" applyFill="1" applyBorder="1" applyAlignment="1" applyProtection="1">
      <alignment horizontal="right" vertical="center" wrapText="1"/>
    </xf>
    <xf numFmtId="3" fontId="7" fillId="4" borderId="12" xfId="0" applyNumberFormat="1" applyFont="1" applyFill="1" applyBorder="1" applyAlignment="1" applyProtection="1">
      <alignment horizontal="right" vertical="center" wrapText="1"/>
    </xf>
    <xf numFmtId="9" fontId="8" fillId="3" borderId="12" xfId="0" applyNumberFormat="1" applyFont="1" applyFill="1" applyBorder="1" applyAlignment="1" applyProtection="1">
      <alignment horizontal="right" vertical="center" wrapText="1"/>
    </xf>
    <xf numFmtId="9" fontId="9" fillId="3" borderId="12" xfId="0" applyNumberFormat="1" applyFont="1" applyFill="1" applyBorder="1" applyAlignment="1" applyProtection="1">
      <alignment horizontal="right" vertical="center" wrapText="1"/>
    </xf>
    <xf numFmtId="9" fontId="10" fillId="3" borderId="12" xfId="0" applyNumberFormat="1" applyFont="1" applyFill="1" applyBorder="1" applyAlignment="1" applyProtection="1">
      <alignment horizontal="right" vertical="center" wrapText="1"/>
    </xf>
    <xf numFmtId="9" fontId="7" fillId="4" borderId="12" xfId="0" applyNumberFormat="1" applyFont="1" applyFill="1" applyBorder="1" applyAlignment="1" applyProtection="1">
      <alignment horizontal="right" vertical="center" wrapText="1"/>
    </xf>
    <xf numFmtId="9" fontId="7" fillId="4" borderId="13" xfId="0" applyNumberFormat="1" applyFont="1" applyFill="1" applyBorder="1" applyAlignment="1" applyProtection="1">
      <alignment horizontal="right" vertical="center" wrapText="1"/>
    </xf>
    <xf numFmtId="0" fontId="24" fillId="3" borderId="10" xfId="4" applyFont="1" applyFill="1" applyBorder="1" applyAlignment="1">
      <alignment horizontal="right" wrapText="1"/>
    </xf>
    <xf numFmtId="0" fontId="16" fillId="4" borderId="15" xfId="4" applyFont="1" applyFill="1" applyBorder="1" applyAlignment="1">
      <alignment horizontal="right" wrapText="1"/>
    </xf>
    <xf numFmtId="9" fontId="14" fillId="3" borderId="1" xfId="4" applyNumberFormat="1" applyFont="1" applyFill="1" applyBorder="1" applyAlignment="1">
      <alignment horizontal="right"/>
    </xf>
    <xf numFmtId="9" fontId="16" fillId="4" borderId="12" xfId="4" applyNumberFormat="1" applyFont="1" applyFill="1" applyBorder="1" applyAlignment="1">
      <alignment horizontal="right" wrapText="1"/>
    </xf>
    <xf numFmtId="0" fontId="25" fillId="0" borderId="0" xfId="0" applyFont="1" applyAlignment="1"/>
    <xf numFmtId="0" fontId="26" fillId="0" borderId="0" xfId="4" applyFont="1"/>
    <xf numFmtId="3" fontId="11" fillId="4" borderId="8" xfId="0" applyNumberFormat="1" applyFont="1" applyFill="1" applyBorder="1" applyAlignment="1">
      <alignment horizontal="center" vertical="center" wrapText="1"/>
    </xf>
    <xf numFmtId="0" fontId="11" fillId="3" borderId="15" xfId="2" applyFont="1" applyFill="1" applyBorder="1" applyAlignment="1">
      <alignment horizontal="right" vertical="center"/>
    </xf>
    <xf numFmtId="0" fontId="11" fillId="3" borderId="12" xfId="2" applyFont="1" applyFill="1" applyBorder="1" applyAlignment="1">
      <alignment horizontal="right" vertical="center"/>
    </xf>
    <xf numFmtId="0" fontId="11" fillId="4" borderId="8" xfId="0" applyFont="1" applyFill="1" applyBorder="1" applyAlignment="1">
      <alignment horizontal="center" vertical="center" wrapText="1"/>
    </xf>
    <xf numFmtId="3" fontId="7" fillId="4" borderId="8" xfId="0" applyNumberFormat="1" applyFont="1" applyFill="1" applyBorder="1" applyAlignment="1">
      <alignment horizontal="center" vertical="center" wrapText="1"/>
    </xf>
    <xf numFmtId="0" fontId="11" fillId="4" borderId="8" xfId="0" quotePrefix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20" fillId="0" borderId="3" xfId="0" applyFont="1" applyBorder="1" applyAlignment="1">
      <alignment horizontal="left"/>
    </xf>
    <xf numFmtId="0" fontId="11" fillId="4" borderId="5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3" fontId="7" fillId="4" borderId="6" xfId="0" applyNumberFormat="1" applyFont="1" applyFill="1" applyBorder="1" applyAlignment="1">
      <alignment horizontal="center" vertical="center" wrapText="1"/>
    </xf>
    <xf numFmtId="3" fontId="7" fillId="4" borderId="7" xfId="0" applyNumberFormat="1" applyFont="1" applyFill="1" applyBorder="1" applyAlignment="1">
      <alignment horizontal="center" vertical="center" wrapText="1"/>
    </xf>
    <xf numFmtId="3" fontId="7" fillId="4" borderId="14" xfId="0" applyNumberFormat="1" applyFont="1" applyFill="1" applyBorder="1" applyAlignment="1">
      <alignment horizontal="center" vertical="center" wrapText="1"/>
    </xf>
    <xf numFmtId="0" fontId="13" fillId="0" borderId="2" xfId="4" applyFont="1" applyBorder="1" applyAlignment="1">
      <alignment horizontal="center"/>
    </xf>
    <xf numFmtId="0" fontId="13" fillId="0" borderId="4" xfId="4" applyFont="1" applyBorder="1" applyAlignment="1">
      <alignment horizontal="center"/>
    </xf>
    <xf numFmtId="0" fontId="13" fillId="0" borderId="3" xfId="4" applyFont="1" applyBorder="1" applyAlignment="1">
      <alignment horizontal="center"/>
    </xf>
    <xf numFmtId="0" fontId="16" fillId="0" borderId="10" xfId="4" applyFont="1" applyBorder="1" applyAlignment="1">
      <alignment horizontal="left" vertical="center" wrapText="1"/>
    </xf>
    <xf numFmtId="0" fontId="16" fillId="0" borderId="1" xfId="4" applyFont="1" applyBorder="1" applyAlignment="1">
      <alignment horizontal="left" vertical="center" wrapText="1"/>
    </xf>
    <xf numFmtId="0" fontId="16" fillId="0" borderId="11" xfId="4" applyFont="1" applyBorder="1" applyAlignment="1">
      <alignment horizontal="left" vertical="center" wrapText="1"/>
    </xf>
    <xf numFmtId="0" fontId="16" fillId="4" borderId="5" xfId="4" applyFont="1" applyFill="1" applyBorder="1" applyAlignment="1">
      <alignment horizontal="center" vertical="center" wrapText="1"/>
    </xf>
    <xf numFmtId="0" fontId="16" fillId="4" borderId="10" xfId="4" applyFont="1" applyFill="1" applyBorder="1" applyAlignment="1">
      <alignment horizontal="center" vertical="center" wrapText="1"/>
    </xf>
    <xf numFmtId="0" fontId="11" fillId="4" borderId="8" xfId="4" applyFont="1" applyFill="1" applyBorder="1" applyAlignment="1">
      <alignment horizontal="center" vertical="center" wrapText="1"/>
    </xf>
    <xf numFmtId="0" fontId="16" fillId="4" borderId="9" xfId="4" applyFont="1" applyFill="1" applyBorder="1" applyAlignment="1">
      <alignment horizontal="center" vertical="center" wrapText="1"/>
    </xf>
    <xf numFmtId="0" fontId="16" fillId="4" borderId="11" xfId="4" applyFont="1" applyFill="1" applyBorder="1" applyAlignment="1">
      <alignment horizontal="center" vertical="center" wrapText="1"/>
    </xf>
  </cellXfs>
  <cellStyles count="5">
    <cellStyle name="Normal" xfId="0" builtinId="0"/>
    <cellStyle name="Normal 4" xfId="3"/>
    <cellStyle name="Normal_Book1" xfId="2"/>
    <cellStyle name="Normal_Pokazatelji poslovanja drustava u FBiH i RS" xfId="4"/>
    <cellStyle name="Normal_Spravki_NonLIfe1999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G18"/>
  <sheetViews>
    <sheetView showGridLines="0" tabSelected="1" zoomScaleNormal="100" workbookViewId="0">
      <pane xSplit="3" topLeftCell="D1" activePane="topRight" state="frozen"/>
      <selection pane="topRight" activeCell="B2" sqref="B2:BG2"/>
    </sheetView>
  </sheetViews>
  <sheetFormatPr defaultRowHeight="15" x14ac:dyDescent="0.25"/>
  <cols>
    <col min="1" max="1" width="2.85546875" style="1" customWidth="1"/>
    <col min="2" max="2" width="5.140625" style="1" customWidth="1"/>
    <col min="3" max="3" width="27.28515625" style="1" customWidth="1"/>
    <col min="4" max="59" width="11.28515625" style="1" customWidth="1"/>
    <col min="60" max="16384" width="9.140625" style="1"/>
  </cols>
  <sheetData>
    <row r="2" spans="2:59" ht="15.75" x14ac:dyDescent="0.25">
      <c r="B2" s="65" t="s">
        <v>85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7"/>
    </row>
    <row r="3" spans="2:59" ht="15.75" thickBot="1" x14ac:dyDescent="0.3"/>
    <row r="4" spans="2:59" ht="52.5" customHeight="1" x14ac:dyDescent="0.25">
      <c r="B4" s="68" t="s">
        <v>59</v>
      </c>
      <c r="C4" s="62" t="s">
        <v>84</v>
      </c>
      <c r="D4" s="62" t="s">
        <v>0</v>
      </c>
      <c r="E4" s="62"/>
      <c r="F4" s="62" t="s">
        <v>2</v>
      </c>
      <c r="G4" s="64"/>
      <c r="H4" s="59" t="s">
        <v>4</v>
      </c>
      <c r="I4" s="59"/>
      <c r="J4" s="62" t="s">
        <v>5</v>
      </c>
      <c r="K4" s="62"/>
      <c r="L4" s="59" t="s">
        <v>7</v>
      </c>
      <c r="M4" s="59"/>
      <c r="N4" s="59" t="s">
        <v>9</v>
      </c>
      <c r="O4" s="59"/>
      <c r="P4" s="62" t="s">
        <v>23</v>
      </c>
      <c r="Q4" s="64"/>
      <c r="R4" s="62" t="s">
        <v>10</v>
      </c>
      <c r="S4" s="64"/>
      <c r="T4" s="59" t="s">
        <v>13</v>
      </c>
      <c r="U4" s="59"/>
      <c r="V4" s="59" t="s">
        <v>14</v>
      </c>
      <c r="W4" s="59"/>
      <c r="X4" s="62" t="s">
        <v>17</v>
      </c>
      <c r="Y4" s="64"/>
      <c r="Z4" s="62" t="s">
        <v>18</v>
      </c>
      <c r="AA4" s="62"/>
      <c r="AB4" s="62" t="s">
        <v>19</v>
      </c>
      <c r="AC4" s="62"/>
      <c r="AD4" s="59" t="s">
        <v>20</v>
      </c>
      <c r="AE4" s="59"/>
      <c r="AF4" s="59" t="s">
        <v>21</v>
      </c>
      <c r="AG4" s="59"/>
      <c r="AH4" s="63" t="s">
        <v>62</v>
      </c>
      <c r="AI4" s="63"/>
      <c r="AJ4" s="59" t="s">
        <v>1</v>
      </c>
      <c r="AK4" s="59"/>
      <c r="AL4" s="62" t="s">
        <v>3</v>
      </c>
      <c r="AM4" s="62"/>
      <c r="AN4" s="59" t="s">
        <v>6</v>
      </c>
      <c r="AO4" s="59"/>
      <c r="AP4" s="62" t="s">
        <v>8</v>
      </c>
      <c r="AQ4" s="62"/>
      <c r="AR4" s="62" t="s">
        <v>11</v>
      </c>
      <c r="AS4" s="62"/>
      <c r="AT4" s="59" t="s">
        <v>24</v>
      </c>
      <c r="AU4" s="59"/>
      <c r="AV4" s="62" t="s">
        <v>12</v>
      </c>
      <c r="AW4" s="62"/>
      <c r="AX4" s="62" t="s">
        <v>15</v>
      </c>
      <c r="AY4" s="62"/>
      <c r="AZ4" s="62" t="s">
        <v>16</v>
      </c>
      <c r="BA4" s="62"/>
      <c r="BB4" s="59" t="s">
        <v>83</v>
      </c>
      <c r="BC4" s="59"/>
      <c r="BD4" s="71" t="s">
        <v>63</v>
      </c>
      <c r="BE4" s="72"/>
      <c r="BF4" s="71" t="s">
        <v>64</v>
      </c>
      <c r="BG4" s="73"/>
    </row>
    <row r="5" spans="2:59" ht="46.5" customHeight="1" x14ac:dyDescent="0.25">
      <c r="B5" s="69"/>
      <c r="C5" s="70"/>
      <c r="D5" s="19" t="s">
        <v>60</v>
      </c>
      <c r="E5" s="19" t="s">
        <v>61</v>
      </c>
      <c r="F5" s="19" t="s">
        <v>60</v>
      </c>
      <c r="G5" s="19" t="s">
        <v>61</v>
      </c>
      <c r="H5" s="19" t="s">
        <v>60</v>
      </c>
      <c r="I5" s="19" t="s">
        <v>61</v>
      </c>
      <c r="J5" s="19" t="s">
        <v>60</v>
      </c>
      <c r="K5" s="19" t="s">
        <v>61</v>
      </c>
      <c r="L5" s="19" t="s">
        <v>60</v>
      </c>
      <c r="M5" s="19" t="s">
        <v>61</v>
      </c>
      <c r="N5" s="19" t="s">
        <v>60</v>
      </c>
      <c r="O5" s="19" t="s">
        <v>61</v>
      </c>
      <c r="P5" s="19" t="s">
        <v>60</v>
      </c>
      <c r="Q5" s="19" t="s">
        <v>61</v>
      </c>
      <c r="R5" s="19" t="s">
        <v>60</v>
      </c>
      <c r="S5" s="19" t="s">
        <v>61</v>
      </c>
      <c r="T5" s="19" t="s">
        <v>60</v>
      </c>
      <c r="U5" s="19" t="s">
        <v>61</v>
      </c>
      <c r="V5" s="19" t="s">
        <v>60</v>
      </c>
      <c r="W5" s="19" t="s">
        <v>61</v>
      </c>
      <c r="X5" s="19" t="s">
        <v>60</v>
      </c>
      <c r="Y5" s="19" t="s">
        <v>61</v>
      </c>
      <c r="Z5" s="19" t="s">
        <v>60</v>
      </c>
      <c r="AA5" s="19" t="s">
        <v>61</v>
      </c>
      <c r="AB5" s="19" t="s">
        <v>60</v>
      </c>
      <c r="AC5" s="19" t="s">
        <v>61</v>
      </c>
      <c r="AD5" s="19" t="s">
        <v>60</v>
      </c>
      <c r="AE5" s="19" t="s">
        <v>61</v>
      </c>
      <c r="AF5" s="19" t="s">
        <v>60</v>
      </c>
      <c r="AG5" s="19" t="s">
        <v>61</v>
      </c>
      <c r="AH5" s="20" t="s">
        <v>60</v>
      </c>
      <c r="AI5" s="20" t="s">
        <v>61</v>
      </c>
      <c r="AJ5" s="19" t="s">
        <v>60</v>
      </c>
      <c r="AK5" s="19" t="s">
        <v>61</v>
      </c>
      <c r="AL5" s="19" t="s">
        <v>60</v>
      </c>
      <c r="AM5" s="19" t="s">
        <v>61</v>
      </c>
      <c r="AN5" s="19" t="s">
        <v>60</v>
      </c>
      <c r="AO5" s="19" t="s">
        <v>61</v>
      </c>
      <c r="AP5" s="19" t="s">
        <v>60</v>
      </c>
      <c r="AQ5" s="19" t="s">
        <v>61</v>
      </c>
      <c r="AR5" s="19" t="s">
        <v>60</v>
      </c>
      <c r="AS5" s="19" t="s">
        <v>61</v>
      </c>
      <c r="AT5" s="19" t="s">
        <v>60</v>
      </c>
      <c r="AU5" s="19" t="s">
        <v>61</v>
      </c>
      <c r="AV5" s="19" t="s">
        <v>60</v>
      </c>
      <c r="AW5" s="19" t="s">
        <v>61</v>
      </c>
      <c r="AX5" s="19" t="s">
        <v>60</v>
      </c>
      <c r="AY5" s="19" t="s">
        <v>61</v>
      </c>
      <c r="AZ5" s="19" t="s">
        <v>60</v>
      </c>
      <c r="BA5" s="19" t="s">
        <v>61</v>
      </c>
      <c r="BB5" s="19" t="s">
        <v>60</v>
      </c>
      <c r="BC5" s="19" t="s">
        <v>61</v>
      </c>
      <c r="BD5" s="38" t="s">
        <v>60</v>
      </c>
      <c r="BE5" s="38" t="s">
        <v>61</v>
      </c>
      <c r="BF5" s="38" t="s">
        <v>60</v>
      </c>
      <c r="BG5" s="39" t="s">
        <v>61</v>
      </c>
    </row>
    <row r="6" spans="2:59" ht="15" customHeight="1" x14ac:dyDescent="0.25">
      <c r="B6" s="21" t="s">
        <v>45</v>
      </c>
      <c r="C6" s="2" t="s">
        <v>46</v>
      </c>
      <c r="D6" s="22">
        <v>51152</v>
      </c>
      <c r="E6" s="23">
        <f>D6/$D$13</f>
        <v>0.31348515676709238</v>
      </c>
      <c r="F6" s="22">
        <v>6970262</v>
      </c>
      <c r="G6" s="23">
        <f>F6/$F$13</f>
        <v>0.17608359781299762</v>
      </c>
      <c r="H6" s="22">
        <v>595123</v>
      </c>
      <c r="I6" s="23">
        <f>H6/$H$13</f>
        <v>6.2716709948060223E-2</v>
      </c>
      <c r="J6" s="22">
        <v>1834177</v>
      </c>
      <c r="K6" s="23">
        <f>J6/$J$13</f>
        <v>5.266074008188041E-2</v>
      </c>
      <c r="L6" s="22">
        <v>1850246</v>
      </c>
      <c r="M6" s="23">
        <f>L6/$L$13</f>
        <v>6.5631815379051203E-2</v>
      </c>
      <c r="N6" s="22">
        <v>77835</v>
      </c>
      <c r="O6" s="23">
        <f>N6/$N$13</f>
        <v>5.0760517571414934E-3</v>
      </c>
      <c r="P6" s="22"/>
      <c r="Q6" s="23">
        <f t="shared" ref="Q6:Q13" si="0">P6/$P$13</f>
        <v>0</v>
      </c>
      <c r="R6" s="22">
        <v>575408</v>
      </c>
      <c r="S6" s="23">
        <f>R6/$R$13</f>
        <v>6.8579247021301706E-2</v>
      </c>
      <c r="T6" s="22">
        <v>1173515</v>
      </c>
      <c r="U6" s="23">
        <f>T6/$T$13</f>
        <v>8.5678172948545059E-2</v>
      </c>
      <c r="V6" s="22">
        <v>274705</v>
      </c>
      <c r="W6" s="23">
        <f>V6/$V$13</f>
        <v>2.6447248039189353E-2</v>
      </c>
      <c r="X6" s="22">
        <v>8743671</v>
      </c>
      <c r="Y6" s="23">
        <f>X6/$X$13</f>
        <v>0.16616301832569219</v>
      </c>
      <c r="Z6" s="22">
        <v>4167118</v>
      </c>
      <c r="AA6" s="23">
        <f>Z6/$Z$13</f>
        <v>0.14029562383307023</v>
      </c>
      <c r="AB6" s="22">
        <v>2092479</v>
      </c>
      <c r="AC6" s="23">
        <f>AB6/$AB$13</f>
        <v>7.8542413835855182E-2</v>
      </c>
      <c r="AD6" s="22">
        <v>1446467</v>
      </c>
      <c r="AE6" s="23">
        <f>AD6/$AD$13</f>
        <v>7.0178917384114692E-2</v>
      </c>
      <c r="AF6" s="22">
        <v>225578</v>
      </c>
      <c r="AG6" s="23">
        <v>7.277826255041088E-2</v>
      </c>
      <c r="AH6" s="24">
        <f>D6+F6+H6+J6+L6+N6++P6+R6+T6+V6+X6+Z6+AB6+AD6+AF6</f>
        <v>30077736</v>
      </c>
      <c r="AI6" s="26">
        <f>AH6/$AH$13</f>
        <v>0.10130097281648498</v>
      </c>
      <c r="AJ6" s="22">
        <v>1060551.3999999999</v>
      </c>
      <c r="AK6" s="23">
        <f t="shared" ref="AK6:AK13" si="1">AJ6/$AJ$13</f>
        <v>5.1187283009681041E-2</v>
      </c>
      <c r="AL6" s="22">
        <v>166332.29999999999</v>
      </c>
      <c r="AM6" s="23">
        <f t="shared" ref="AM6:AM13" si="2">AL6/$AL$13</f>
        <v>2.8050405238683504E-2</v>
      </c>
      <c r="AN6" s="22">
        <v>487391.3</v>
      </c>
      <c r="AO6" s="23">
        <f t="shared" ref="AO6:AO13" si="3">AN6/$AN$13</f>
        <v>4.1127442642626952E-2</v>
      </c>
      <c r="AP6" s="22">
        <v>0</v>
      </c>
      <c r="AQ6" s="23">
        <f t="shared" ref="AQ6:AQ13" si="4">AP6/$AP$13</f>
        <v>0</v>
      </c>
      <c r="AR6" s="22">
        <v>1658391</v>
      </c>
      <c r="AS6" s="23">
        <f t="shared" ref="AS6:AS13" si="5">AR6/$AR$13</f>
        <v>0.10139807698457211</v>
      </c>
      <c r="AT6" s="22">
        <v>1999443.3</v>
      </c>
      <c r="AU6" s="23">
        <f t="shared" ref="AU6:AU13" si="6">AT6/$AT$13</f>
        <v>0.10369504364035925</v>
      </c>
      <c r="AV6" s="22">
        <v>516112.3</v>
      </c>
      <c r="AW6" s="23">
        <f t="shared" ref="AW6:AW13" si="7">AV6/$AV$13</f>
        <v>7.4869993190344E-2</v>
      </c>
      <c r="AX6" s="22">
        <v>234609</v>
      </c>
      <c r="AY6" s="23">
        <f t="shared" ref="AY6:AY13" si="8">AX6/$AX$13</f>
        <v>1.9609139480994575E-2</v>
      </c>
      <c r="AZ6" s="22">
        <v>0</v>
      </c>
      <c r="BA6" s="23">
        <f t="shared" ref="BA6:BA13" si="9">AZ6/$AZ$13</f>
        <v>0</v>
      </c>
      <c r="BB6" s="22">
        <v>592461</v>
      </c>
      <c r="BC6" s="23">
        <f t="shared" ref="BC6:BC13" si="10">BB6/$BB$13</f>
        <v>8.1024329823141991E-2</v>
      </c>
      <c r="BD6" s="43">
        <f t="shared" ref="BD6:BD12" si="11">AJ6+AL6+AN6+AT6+AP6+AR6+AV6+AX6+AZ6+BB6</f>
        <v>6715291.5999999996</v>
      </c>
      <c r="BE6" s="44">
        <f>BD6/$BD$13</f>
        <v>6.3766026542274978E-2</v>
      </c>
      <c r="BF6" s="43">
        <f t="shared" ref="BF6:BF12" si="12">AH6+BD6</f>
        <v>36793027.600000001</v>
      </c>
      <c r="BG6" s="45">
        <f>BF6/$BF$13</f>
        <v>9.1473515569938352E-2</v>
      </c>
    </row>
    <row r="7" spans="2:59" ht="15" customHeight="1" x14ac:dyDescent="0.25">
      <c r="B7" s="21" t="s">
        <v>47</v>
      </c>
      <c r="C7" s="2" t="s">
        <v>48</v>
      </c>
      <c r="D7" s="22">
        <v>80543</v>
      </c>
      <c r="E7" s="23">
        <f t="shared" ref="E7:E13" si="13">D7/$D$13</f>
        <v>0.49360797195597284</v>
      </c>
      <c r="F7" s="22">
        <v>5850528</v>
      </c>
      <c r="G7" s="23">
        <f t="shared" ref="G7:G13" si="14">F7/$F$13</f>
        <v>0.14779674269714413</v>
      </c>
      <c r="H7" s="22">
        <v>417838</v>
      </c>
      <c r="I7" s="23">
        <f t="shared" ref="I7:I13" si="15">H7/$H$13</f>
        <v>4.4033627756409323E-2</v>
      </c>
      <c r="J7" s="22">
        <v>7378575</v>
      </c>
      <c r="K7" s="23">
        <f t="shared" ref="K7:K13" si="16">J7/$J$13</f>
        <v>0.21184499655685396</v>
      </c>
      <c r="L7" s="22">
        <v>4780882</v>
      </c>
      <c r="M7" s="23">
        <f t="shared" ref="M7:M13" si="17">L7/$L$13</f>
        <v>0.16958716017925674</v>
      </c>
      <c r="N7" s="22">
        <v>0</v>
      </c>
      <c r="O7" s="23">
        <f t="shared" ref="O7:O13" si="18">N7/$N$13</f>
        <v>0</v>
      </c>
      <c r="P7" s="22"/>
      <c r="Q7" s="23">
        <f t="shared" si="0"/>
        <v>0</v>
      </c>
      <c r="R7" s="22">
        <v>1131924</v>
      </c>
      <c r="S7" s="23">
        <f t="shared" ref="S7:S13" si="19">R7/$R$13</f>
        <v>0.13490687582609193</v>
      </c>
      <c r="T7" s="22">
        <v>1736493</v>
      </c>
      <c r="U7" s="23">
        <f t="shared" ref="U7:U13" si="20">T7/$T$13</f>
        <v>0.12678112131326644</v>
      </c>
      <c r="V7" s="22">
        <v>0</v>
      </c>
      <c r="W7" s="23">
        <f t="shared" ref="W7:W13" si="21">V7/$V$13</f>
        <v>0</v>
      </c>
      <c r="X7" s="22">
        <v>6851691</v>
      </c>
      <c r="Y7" s="23">
        <f t="shared" ref="Y7:Y13" si="22">X7/$X$13</f>
        <v>0.13020819941589526</v>
      </c>
      <c r="Z7" s="22">
        <v>4805084</v>
      </c>
      <c r="AA7" s="23">
        <f t="shared" ref="AA7:AA13" si="23">Z7/$Z$13</f>
        <v>0.16177421838073808</v>
      </c>
      <c r="AB7" s="22">
        <v>5355246</v>
      </c>
      <c r="AC7" s="23">
        <f t="shared" ref="AC7:AC13" si="24">AB7/$AB$13</f>
        <v>0.20101226704058112</v>
      </c>
      <c r="AD7" s="22">
        <v>2698343</v>
      </c>
      <c r="AE7" s="23">
        <f t="shared" ref="AE7:AE13" si="25">AD7/$AD$13</f>
        <v>0.13091677201830682</v>
      </c>
      <c r="AF7" s="22">
        <v>409351</v>
      </c>
      <c r="AG7" s="23">
        <v>6.8567599265528398E-2</v>
      </c>
      <c r="AH7" s="24">
        <f t="shared" ref="AH7:AH12" si="26">D7+F7+H7+J7+L7+N7++P7+R7+T7+V7+X7+Z7+AB7+AD7+AF7</f>
        <v>41496498</v>
      </c>
      <c r="AI7" s="26">
        <f t="shared" ref="AI7:AI13" si="27">AH7/$AH$13</f>
        <v>0.13975904356223232</v>
      </c>
      <c r="AJ7" s="22">
        <v>943763.3</v>
      </c>
      <c r="AK7" s="23">
        <f t="shared" si="1"/>
        <v>4.5550530725102539E-2</v>
      </c>
      <c r="AL7" s="22">
        <v>607473.30000000005</v>
      </c>
      <c r="AM7" s="23">
        <f t="shared" si="2"/>
        <v>0.10244475809376988</v>
      </c>
      <c r="AN7" s="22">
        <v>1330624</v>
      </c>
      <c r="AO7" s="23">
        <f t="shared" si="3"/>
        <v>0.11228177901185935</v>
      </c>
      <c r="AP7" s="25">
        <v>0</v>
      </c>
      <c r="AQ7" s="23">
        <f t="shared" si="4"/>
        <v>0</v>
      </c>
      <c r="AR7" s="22">
        <v>824859</v>
      </c>
      <c r="AS7" s="23">
        <f t="shared" si="5"/>
        <v>5.0433894288751668E-2</v>
      </c>
      <c r="AT7" s="22">
        <v>1946104</v>
      </c>
      <c r="AU7" s="23">
        <f t="shared" si="6"/>
        <v>0.10092876312555485</v>
      </c>
      <c r="AV7" s="22">
        <v>162125.29999999999</v>
      </c>
      <c r="AW7" s="23">
        <f t="shared" si="7"/>
        <v>2.3518757656003312E-2</v>
      </c>
      <c r="AX7" s="22">
        <v>636110</v>
      </c>
      <c r="AY7" s="23">
        <f t="shared" si="8"/>
        <v>5.316748170468933E-2</v>
      </c>
      <c r="AZ7" s="22">
        <v>0</v>
      </c>
      <c r="BA7" s="23">
        <f t="shared" si="9"/>
        <v>0</v>
      </c>
      <c r="BB7" s="22">
        <v>241793</v>
      </c>
      <c r="BC7" s="23">
        <f t="shared" si="10"/>
        <v>3.3067350898923258E-2</v>
      </c>
      <c r="BD7" s="43">
        <f t="shared" si="11"/>
        <v>6692851.8999999994</v>
      </c>
      <c r="BE7" s="44">
        <f t="shared" ref="BE7:BE13" si="28">BD7/$BD$13</f>
        <v>6.3552947112365976E-2</v>
      </c>
      <c r="BF7" s="43">
        <f t="shared" si="12"/>
        <v>48189349.899999999</v>
      </c>
      <c r="BG7" s="45">
        <f t="shared" ref="BG7:BG13" si="29">BF7/$BF$13</f>
        <v>0.11980664641968353</v>
      </c>
    </row>
    <row r="8" spans="2:59" ht="15" customHeight="1" x14ac:dyDescent="0.25">
      <c r="B8" s="21" t="s">
        <v>49</v>
      </c>
      <c r="C8" s="2" t="s">
        <v>50</v>
      </c>
      <c r="D8" s="22">
        <v>2619</v>
      </c>
      <c r="E8" s="23">
        <f t="shared" si="13"/>
        <v>1.605054788811806E-2</v>
      </c>
      <c r="F8" s="22">
        <v>105793</v>
      </c>
      <c r="G8" s="23">
        <f t="shared" si="14"/>
        <v>2.6725555027100065E-3</v>
      </c>
      <c r="H8" s="22">
        <v>16899</v>
      </c>
      <c r="I8" s="23">
        <f t="shared" si="15"/>
        <v>1.7808918180145443E-3</v>
      </c>
      <c r="J8" s="22">
        <v>1229159</v>
      </c>
      <c r="K8" s="23">
        <f t="shared" si="16"/>
        <v>3.5290172441538654E-2</v>
      </c>
      <c r="L8" s="22">
        <v>11162</v>
      </c>
      <c r="M8" s="23">
        <f t="shared" si="17"/>
        <v>3.9593779598008562E-4</v>
      </c>
      <c r="N8" s="22">
        <v>0</v>
      </c>
      <c r="O8" s="23">
        <f t="shared" si="18"/>
        <v>0</v>
      </c>
      <c r="P8" s="22"/>
      <c r="Q8" s="23">
        <f t="shared" si="0"/>
        <v>0</v>
      </c>
      <c r="R8" s="22">
        <v>956</v>
      </c>
      <c r="S8" s="23">
        <f t="shared" si="19"/>
        <v>1.1393960485840382E-4</v>
      </c>
      <c r="T8" s="22">
        <v>35239</v>
      </c>
      <c r="U8" s="23">
        <f t="shared" si="20"/>
        <v>2.5727946694620685E-3</v>
      </c>
      <c r="V8" s="22">
        <v>0</v>
      </c>
      <c r="W8" s="23">
        <f t="shared" si="21"/>
        <v>0</v>
      </c>
      <c r="X8" s="22">
        <v>720254</v>
      </c>
      <c r="Y8" s="23">
        <f t="shared" si="22"/>
        <v>1.3687566538259857E-2</v>
      </c>
      <c r="Z8" s="22">
        <v>442142</v>
      </c>
      <c r="AA8" s="23">
        <f t="shared" si="23"/>
        <v>1.4885728628947234E-2</v>
      </c>
      <c r="AB8" s="22">
        <v>23881</v>
      </c>
      <c r="AC8" s="23">
        <f t="shared" si="24"/>
        <v>8.9638719662852413E-4</v>
      </c>
      <c r="AD8" s="22">
        <v>10279</v>
      </c>
      <c r="AE8" s="23">
        <f t="shared" si="25"/>
        <v>4.9871106066803797E-4</v>
      </c>
      <c r="AF8" s="22">
        <v>0</v>
      </c>
      <c r="AG8" s="23">
        <v>1.0645355862074826E-3</v>
      </c>
      <c r="AH8" s="24">
        <f t="shared" si="26"/>
        <v>2598383</v>
      </c>
      <c r="AI8" s="26">
        <f t="shared" si="27"/>
        <v>8.7512812018104257E-3</v>
      </c>
      <c r="AJ8" s="22">
        <v>20444</v>
      </c>
      <c r="AK8" s="23">
        <f t="shared" si="1"/>
        <v>9.867252203428511E-4</v>
      </c>
      <c r="AL8" s="22">
        <v>19815</v>
      </c>
      <c r="AM8" s="23">
        <f t="shared" si="2"/>
        <v>3.3416166301104095E-3</v>
      </c>
      <c r="AN8" s="22">
        <v>32860</v>
      </c>
      <c r="AO8" s="23">
        <f t="shared" si="3"/>
        <v>2.7728188115723885E-3</v>
      </c>
      <c r="AP8" s="25">
        <v>0</v>
      </c>
      <c r="AQ8" s="23">
        <f t="shared" si="4"/>
        <v>0</v>
      </c>
      <c r="AR8" s="22">
        <v>41764</v>
      </c>
      <c r="AS8" s="23">
        <f t="shared" si="5"/>
        <v>2.5535529842984372E-3</v>
      </c>
      <c r="AT8" s="22">
        <v>45516</v>
      </c>
      <c r="AU8" s="23">
        <f t="shared" si="6"/>
        <v>2.3605488619430175E-3</v>
      </c>
      <c r="AV8" s="22">
        <v>20868</v>
      </c>
      <c r="AW8" s="23">
        <f t="shared" si="7"/>
        <v>3.0272229859588671E-3</v>
      </c>
      <c r="AX8" s="22">
        <v>5288</v>
      </c>
      <c r="AY8" s="23">
        <f t="shared" si="8"/>
        <v>4.4198274395057015E-4</v>
      </c>
      <c r="AZ8" s="22">
        <v>0</v>
      </c>
      <c r="BA8" s="23">
        <f t="shared" si="9"/>
        <v>0</v>
      </c>
      <c r="BB8" s="22">
        <v>170805</v>
      </c>
      <c r="BC8" s="23">
        <f t="shared" si="10"/>
        <v>2.3359108288042198E-2</v>
      </c>
      <c r="BD8" s="43">
        <f t="shared" si="11"/>
        <v>357360</v>
      </c>
      <c r="BE8" s="44">
        <f t="shared" si="28"/>
        <v>3.3933637736814565E-3</v>
      </c>
      <c r="BF8" s="43">
        <f t="shared" si="12"/>
        <v>2955743</v>
      </c>
      <c r="BG8" s="45">
        <f t="shared" si="29"/>
        <v>7.3484630368183214E-3</v>
      </c>
    </row>
    <row r="9" spans="2:59" ht="15" customHeight="1" x14ac:dyDescent="0.25">
      <c r="B9" s="21" t="s">
        <v>51</v>
      </c>
      <c r="C9" s="37" t="s">
        <v>52</v>
      </c>
      <c r="D9" s="22">
        <v>13575</v>
      </c>
      <c r="E9" s="23">
        <f t="shared" si="13"/>
        <v>8.3194420611379397E-2</v>
      </c>
      <c r="F9" s="22">
        <v>3473246</v>
      </c>
      <c r="G9" s="23">
        <f t="shared" si="14"/>
        <v>8.7741558605630987E-2</v>
      </c>
      <c r="H9" s="22">
        <v>169039</v>
      </c>
      <c r="I9" s="23">
        <f t="shared" si="15"/>
        <v>1.7814082018188092E-2</v>
      </c>
      <c r="J9" s="22">
        <v>5045307</v>
      </c>
      <c r="K9" s="23">
        <f t="shared" si="16"/>
        <v>0.14485494069563179</v>
      </c>
      <c r="L9" s="22">
        <v>2540735</v>
      </c>
      <c r="M9" s="23">
        <f t="shared" si="17"/>
        <v>9.0124799862879662E-2</v>
      </c>
      <c r="N9" s="22">
        <v>93140</v>
      </c>
      <c r="O9" s="23">
        <f t="shared" si="18"/>
        <v>6.0741756364123935E-3</v>
      </c>
      <c r="P9" s="22"/>
      <c r="Q9" s="23">
        <f t="shared" si="0"/>
        <v>0</v>
      </c>
      <c r="R9" s="22">
        <v>431407</v>
      </c>
      <c r="S9" s="23">
        <f t="shared" si="19"/>
        <v>5.141667689659981E-2</v>
      </c>
      <c r="T9" s="22">
        <v>701422</v>
      </c>
      <c r="U9" s="23">
        <f t="shared" si="20"/>
        <v>5.1210726259071568E-2</v>
      </c>
      <c r="V9" s="22">
        <v>0</v>
      </c>
      <c r="W9" s="23">
        <f t="shared" si="21"/>
        <v>0</v>
      </c>
      <c r="X9" s="22">
        <v>10971022</v>
      </c>
      <c r="Y9" s="23">
        <f t="shared" si="22"/>
        <v>0.20849116230900866</v>
      </c>
      <c r="Z9" s="22">
        <v>5990065</v>
      </c>
      <c r="AA9" s="23">
        <f t="shared" si="23"/>
        <v>0.20166933261204503</v>
      </c>
      <c r="AB9" s="22">
        <v>6145068</v>
      </c>
      <c r="AC9" s="23">
        <f t="shared" si="24"/>
        <v>0.23065869425952229</v>
      </c>
      <c r="AD9" s="22">
        <v>972424</v>
      </c>
      <c r="AE9" s="23">
        <f t="shared" si="25"/>
        <v>4.717955097373832E-2</v>
      </c>
      <c r="AF9" s="22">
        <v>282088</v>
      </c>
      <c r="AG9" s="23">
        <v>3.4281644238003103E-2</v>
      </c>
      <c r="AH9" s="24">
        <f t="shared" si="26"/>
        <v>36828538</v>
      </c>
      <c r="AI9" s="26">
        <f t="shared" si="27"/>
        <v>0.1240374849625944</v>
      </c>
      <c r="AJ9" s="22">
        <v>937802</v>
      </c>
      <c r="AK9" s="23">
        <f t="shared" si="1"/>
        <v>4.5262809875169563E-2</v>
      </c>
      <c r="AL9" s="22">
        <v>393161</v>
      </c>
      <c r="AM9" s="23">
        <f t="shared" si="2"/>
        <v>6.6302969261208114E-2</v>
      </c>
      <c r="AN9" s="22">
        <v>671769</v>
      </c>
      <c r="AO9" s="23">
        <f t="shared" si="3"/>
        <v>5.6685749246231647E-2</v>
      </c>
      <c r="AP9" s="25">
        <v>0</v>
      </c>
      <c r="AQ9" s="23">
        <f t="shared" si="4"/>
        <v>0</v>
      </c>
      <c r="AR9" s="22">
        <v>1749771</v>
      </c>
      <c r="AS9" s="23">
        <f t="shared" si="5"/>
        <v>0.10698527341463607</v>
      </c>
      <c r="AT9" s="22">
        <v>3449783</v>
      </c>
      <c r="AU9" s="23">
        <f t="shared" si="6"/>
        <v>0.17891249966166556</v>
      </c>
      <c r="AV9" s="22">
        <v>670385</v>
      </c>
      <c r="AW9" s="23">
        <f t="shared" si="7"/>
        <v>9.7249610956585936E-2</v>
      </c>
      <c r="AX9" s="22">
        <v>51935</v>
      </c>
      <c r="AY9" s="23">
        <f t="shared" si="8"/>
        <v>4.3408422479335965E-3</v>
      </c>
      <c r="AZ9" s="22">
        <v>0</v>
      </c>
      <c r="BA9" s="23">
        <f t="shared" si="9"/>
        <v>0</v>
      </c>
      <c r="BB9" s="22">
        <v>476416</v>
      </c>
      <c r="BC9" s="23">
        <f t="shared" si="10"/>
        <v>6.5154140301255298E-2</v>
      </c>
      <c r="BD9" s="43">
        <f t="shared" si="11"/>
        <v>8401022</v>
      </c>
      <c r="BE9" s="44">
        <f t="shared" si="28"/>
        <v>7.9773124347159552E-2</v>
      </c>
      <c r="BF9" s="43">
        <f t="shared" si="12"/>
        <v>45229560</v>
      </c>
      <c r="BG9" s="45">
        <f t="shared" si="29"/>
        <v>0.11244812212413477</v>
      </c>
    </row>
    <row r="10" spans="2:59" ht="15" customHeight="1" x14ac:dyDescent="0.25">
      <c r="B10" s="21" t="s">
        <v>53</v>
      </c>
      <c r="C10" s="2" t="s">
        <v>54</v>
      </c>
      <c r="D10" s="22">
        <v>15283</v>
      </c>
      <c r="E10" s="23">
        <f t="shared" si="13"/>
        <v>9.36619027774373E-2</v>
      </c>
      <c r="F10" s="22">
        <v>21415400</v>
      </c>
      <c r="G10" s="23">
        <f t="shared" si="14"/>
        <v>0.5409984130588591</v>
      </c>
      <c r="H10" s="22">
        <v>8290167</v>
      </c>
      <c r="I10" s="23">
        <f t="shared" si="15"/>
        <v>0.87365468845932781</v>
      </c>
      <c r="J10" s="22">
        <v>11967145</v>
      </c>
      <c r="K10" s="23">
        <f t="shared" si="16"/>
        <v>0.3435866398756362</v>
      </c>
      <c r="L10" s="22">
        <v>18987912</v>
      </c>
      <c r="M10" s="23">
        <f t="shared" si="17"/>
        <v>0.67353807808133126</v>
      </c>
      <c r="N10" s="22">
        <v>0</v>
      </c>
      <c r="O10" s="23">
        <f t="shared" si="18"/>
        <v>0</v>
      </c>
      <c r="P10" s="22"/>
      <c r="Q10" s="23">
        <f t="shared" si="0"/>
        <v>0</v>
      </c>
      <c r="R10" s="22">
        <v>4903173</v>
      </c>
      <c r="S10" s="23">
        <f t="shared" si="19"/>
        <v>0.5843782365820025</v>
      </c>
      <c r="T10" s="22">
        <v>10039734</v>
      </c>
      <c r="U10" s="23">
        <f t="shared" si="20"/>
        <v>0.7329996344396007</v>
      </c>
      <c r="V10" s="22">
        <v>0</v>
      </c>
      <c r="W10" s="23">
        <f t="shared" si="21"/>
        <v>0</v>
      </c>
      <c r="X10" s="22">
        <v>22738578</v>
      </c>
      <c r="Y10" s="23">
        <f t="shared" si="22"/>
        <v>0.43211950139868954</v>
      </c>
      <c r="Z10" s="22">
        <v>11669821</v>
      </c>
      <c r="AA10" s="23">
        <f t="shared" si="23"/>
        <v>0.39289139813541724</v>
      </c>
      <c r="AB10" s="22">
        <v>4380144</v>
      </c>
      <c r="AC10" s="23">
        <f t="shared" si="24"/>
        <v>0.1644112474766237</v>
      </c>
      <c r="AD10" s="22">
        <v>15417638</v>
      </c>
      <c r="AE10" s="23">
        <f t="shared" si="25"/>
        <v>0.7480247689440459</v>
      </c>
      <c r="AF10" s="22">
        <v>5441840</v>
      </c>
      <c r="AG10" s="23">
        <v>0.82303626994458623</v>
      </c>
      <c r="AH10" s="24">
        <f t="shared" si="26"/>
        <v>135266835</v>
      </c>
      <c r="AI10" s="26">
        <f t="shared" si="27"/>
        <v>0.45557491346113815</v>
      </c>
      <c r="AJ10" s="22">
        <v>17756168</v>
      </c>
      <c r="AK10" s="23">
        <f t="shared" si="1"/>
        <v>0.85699759255745855</v>
      </c>
      <c r="AL10" s="22">
        <v>4742983</v>
      </c>
      <c r="AM10" s="23">
        <f t="shared" si="2"/>
        <v>0.79986025077622813</v>
      </c>
      <c r="AN10" s="22">
        <v>9328112</v>
      </c>
      <c r="AO10" s="23">
        <f t="shared" si="3"/>
        <v>0.78713221028770963</v>
      </c>
      <c r="AP10" s="25">
        <v>0</v>
      </c>
      <c r="AQ10" s="23">
        <f t="shared" si="4"/>
        <v>0</v>
      </c>
      <c r="AR10" s="22">
        <v>12080466</v>
      </c>
      <c r="AS10" s="23">
        <f t="shared" si="5"/>
        <v>0.73862920232774176</v>
      </c>
      <c r="AT10" s="22">
        <v>11836882</v>
      </c>
      <c r="AU10" s="23">
        <f t="shared" si="6"/>
        <v>0.61388387235376107</v>
      </c>
      <c r="AV10" s="22">
        <v>5522598</v>
      </c>
      <c r="AW10" s="23">
        <f t="shared" si="7"/>
        <v>0.80113741651382353</v>
      </c>
      <c r="AX10" s="22">
        <v>11036326</v>
      </c>
      <c r="AY10" s="23">
        <f t="shared" si="8"/>
        <v>0.92244055382243195</v>
      </c>
      <c r="AZ10" s="22">
        <v>67464</v>
      </c>
      <c r="BA10" s="23">
        <f t="shared" si="9"/>
        <v>1</v>
      </c>
      <c r="BB10" s="22">
        <v>5810135</v>
      </c>
      <c r="BC10" s="23">
        <f t="shared" si="10"/>
        <v>0.79458782022273378</v>
      </c>
      <c r="BD10" s="43">
        <f t="shared" si="11"/>
        <v>78181134</v>
      </c>
      <c r="BE10" s="44">
        <f t="shared" si="28"/>
        <v>0.74238031089359646</v>
      </c>
      <c r="BF10" s="43">
        <f t="shared" si="12"/>
        <v>213447969</v>
      </c>
      <c r="BG10" s="45">
        <f t="shared" si="29"/>
        <v>0.53066674283942916</v>
      </c>
    </row>
    <row r="11" spans="2:59" ht="15" customHeight="1" x14ac:dyDescent="0.25">
      <c r="B11" s="21" t="s">
        <v>55</v>
      </c>
      <c r="C11" s="2" t="s">
        <v>76</v>
      </c>
      <c r="D11" s="22">
        <v>0</v>
      </c>
      <c r="E11" s="23">
        <f t="shared" si="13"/>
        <v>0</v>
      </c>
      <c r="F11" s="22">
        <v>86131</v>
      </c>
      <c r="G11" s="23">
        <f t="shared" si="14"/>
        <v>2.175851691547792E-3</v>
      </c>
      <c r="H11" s="22">
        <v>0</v>
      </c>
      <c r="I11" s="23">
        <f t="shared" si="15"/>
        <v>0</v>
      </c>
      <c r="J11" s="22">
        <v>293575</v>
      </c>
      <c r="K11" s="23">
        <f t="shared" si="16"/>
        <v>8.4287812842152327E-3</v>
      </c>
      <c r="L11" s="22">
        <v>20360</v>
      </c>
      <c r="M11" s="23">
        <f t="shared" si="17"/>
        <v>7.2220870150103414E-4</v>
      </c>
      <c r="N11" s="22">
        <v>0</v>
      </c>
      <c r="O11" s="23">
        <f t="shared" si="18"/>
        <v>0</v>
      </c>
      <c r="P11" s="22"/>
      <c r="Q11" s="23">
        <f t="shared" si="0"/>
        <v>0</v>
      </c>
      <c r="R11" s="22">
        <v>0</v>
      </c>
      <c r="S11" s="23">
        <f t="shared" si="19"/>
        <v>0</v>
      </c>
      <c r="T11" s="22">
        <v>10376</v>
      </c>
      <c r="U11" s="23">
        <f t="shared" si="20"/>
        <v>7.5755037005415654E-4</v>
      </c>
      <c r="V11" s="22">
        <v>0</v>
      </c>
      <c r="W11" s="23">
        <f t="shared" si="21"/>
        <v>0</v>
      </c>
      <c r="X11" s="22">
        <v>202890</v>
      </c>
      <c r="Y11" s="23">
        <f t="shared" si="22"/>
        <v>3.8556819885034203E-3</v>
      </c>
      <c r="Z11" s="22">
        <v>256922</v>
      </c>
      <c r="AA11" s="23">
        <f t="shared" si="23"/>
        <v>8.6498707899416508E-3</v>
      </c>
      <c r="AB11" s="22">
        <v>0</v>
      </c>
      <c r="AC11" s="23">
        <f t="shared" si="24"/>
        <v>0</v>
      </c>
      <c r="AD11" s="22">
        <v>65982</v>
      </c>
      <c r="AE11" s="23">
        <f t="shared" si="25"/>
        <v>3.2012796191262264E-3</v>
      </c>
      <c r="AF11" s="22">
        <v>0</v>
      </c>
      <c r="AG11" s="23">
        <v>2.7168841526393334E-4</v>
      </c>
      <c r="AH11" s="24">
        <f t="shared" si="26"/>
        <v>936236</v>
      </c>
      <c r="AI11" s="26">
        <f t="shared" si="27"/>
        <v>3.1532166379083398E-3</v>
      </c>
      <c r="AJ11" s="22">
        <v>312</v>
      </c>
      <c r="AK11" s="23">
        <f t="shared" si="1"/>
        <v>1.5058612245498413E-5</v>
      </c>
      <c r="AL11" s="22">
        <v>0</v>
      </c>
      <c r="AM11" s="23">
        <f t="shared" si="2"/>
        <v>0</v>
      </c>
      <c r="AN11" s="25">
        <v>0</v>
      </c>
      <c r="AO11" s="23">
        <f t="shared" si="3"/>
        <v>0</v>
      </c>
      <c r="AP11" s="25">
        <v>0</v>
      </c>
      <c r="AQ11" s="23">
        <f t="shared" si="4"/>
        <v>0</v>
      </c>
      <c r="AR11" s="22">
        <v>0</v>
      </c>
      <c r="AS11" s="23">
        <f t="shared" si="5"/>
        <v>0</v>
      </c>
      <c r="AT11" s="22">
        <v>4228</v>
      </c>
      <c r="AU11" s="23">
        <f t="shared" si="6"/>
        <v>2.192723567162114E-4</v>
      </c>
      <c r="AV11" s="22">
        <v>1358</v>
      </c>
      <c r="AW11" s="23">
        <f t="shared" si="7"/>
        <v>1.9699869728446147E-4</v>
      </c>
      <c r="AX11" s="22">
        <v>0</v>
      </c>
      <c r="AY11" s="23">
        <f t="shared" si="8"/>
        <v>0</v>
      </c>
      <c r="AZ11" s="22">
        <v>0</v>
      </c>
      <c r="BA11" s="23">
        <f t="shared" si="9"/>
        <v>0</v>
      </c>
      <c r="BB11" s="22">
        <v>20527</v>
      </c>
      <c r="BC11" s="23">
        <f t="shared" si="10"/>
        <v>2.8072504659034697E-3</v>
      </c>
      <c r="BD11" s="43">
        <f t="shared" si="11"/>
        <v>26425</v>
      </c>
      <c r="BE11" s="44">
        <f t="shared" si="28"/>
        <v>2.5092242478042448E-4</v>
      </c>
      <c r="BF11" s="43">
        <f t="shared" si="12"/>
        <v>962661</v>
      </c>
      <c r="BG11" s="45">
        <f t="shared" si="29"/>
        <v>2.3933335122460113E-3</v>
      </c>
    </row>
    <row r="12" spans="2:59" ht="15" customHeight="1" x14ac:dyDescent="0.25">
      <c r="B12" s="21" t="s">
        <v>56</v>
      </c>
      <c r="C12" s="2" t="s">
        <v>57</v>
      </c>
      <c r="D12" s="22">
        <v>0</v>
      </c>
      <c r="E12" s="23">
        <f t="shared" si="13"/>
        <v>0</v>
      </c>
      <c r="F12" s="22">
        <v>1683599</v>
      </c>
      <c r="G12" s="23">
        <f t="shared" si="14"/>
        <v>4.2531280631110419E-2</v>
      </c>
      <c r="H12" s="22">
        <v>0</v>
      </c>
      <c r="I12" s="23">
        <f t="shared" si="15"/>
        <v>0</v>
      </c>
      <c r="J12" s="22">
        <v>7082127</v>
      </c>
      <c r="K12" s="23">
        <f t="shared" si="16"/>
        <v>0.20333372906424377</v>
      </c>
      <c r="L12" s="22">
        <v>0</v>
      </c>
      <c r="M12" s="23">
        <f t="shared" si="17"/>
        <v>0</v>
      </c>
      <c r="N12" s="22">
        <v>15162793</v>
      </c>
      <c r="O12" s="23">
        <f t="shared" si="18"/>
        <v>0.98884977260644613</v>
      </c>
      <c r="P12" s="22">
        <v>913334</v>
      </c>
      <c r="Q12" s="23">
        <f t="shared" si="0"/>
        <v>1</v>
      </c>
      <c r="R12" s="22">
        <v>1347542</v>
      </c>
      <c r="S12" s="23">
        <f t="shared" si="19"/>
        <v>0.16060502406914562</v>
      </c>
      <c r="T12" s="25">
        <v>0</v>
      </c>
      <c r="U12" s="23">
        <f t="shared" si="20"/>
        <v>0</v>
      </c>
      <c r="V12" s="22">
        <v>10112198</v>
      </c>
      <c r="W12" s="23">
        <f t="shared" si="21"/>
        <v>0.9735527519608107</v>
      </c>
      <c r="X12" s="22">
        <v>2392935</v>
      </c>
      <c r="Y12" s="23">
        <f t="shared" si="22"/>
        <v>4.5474870023951064E-2</v>
      </c>
      <c r="Z12" s="22">
        <v>2371257</v>
      </c>
      <c r="AA12" s="23">
        <f t="shared" si="23"/>
        <v>7.9833827619840536E-2</v>
      </c>
      <c r="AB12" s="22">
        <v>8644571</v>
      </c>
      <c r="AC12" s="23">
        <f t="shared" si="24"/>
        <v>0.32447899019078924</v>
      </c>
      <c r="AD12" s="22">
        <v>0</v>
      </c>
      <c r="AE12" s="23">
        <f t="shared" si="25"/>
        <v>0</v>
      </c>
      <c r="AF12" s="22">
        <v>0</v>
      </c>
      <c r="AG12" s="23">
        <v>0</v>
      </c>
      <c r="AH12" s="24">
        <f t="shared" si="26"/>
        <v>49710356</v>
      </c>
      <c r="AI12" s="26">
        <f t="shared" si="27"/>
        <v>0.16742308735783143</v>
      </c>
      <c r="AJ12" s="22">
        <v>0</v>
      </c>
      <c r="AK12" s="23">
        <f t="shared" si="1"/>
        <v>0</v>
      </c>
      <c r="AL12" s="22">
        <v>0</v>
      </c>
      <c r="AM12" s="23">
        <f t="shared" si="2"/>
        <v>0</v>
      </c>
      <c r="AN12" s="25">
        <v>0</v>
      </c>
      <c r="AO12" s="23">
        <f t="shared" si="3"/>
        <v>0</v>
      </c>
      <c r="AP12" s="22">
        <v>4937348</v>
      </c>
      <c r="AQ12" s="23">
        <f t="shared" si="4"/>
        <v>1</v>
      </c>
      <c r="AR12" s="22">
        <v>0</v>
      </c>
      <c r="AS12" s="23">
        <f t="shared" si="5"/>
        <v>0</v>
      </c>
      <c r="AT12" s="22">
        <v>0</v>
      </c>
      <c r="AU12" s="23">
        <f t="shared" si="6"/>
        <v>0</v>
      </c>
      <c r="AV12" s="25">
        <v>0</v>
      </c>
      <c r="AW12" s="23">
        <f t="shared" si="7"/>
        <v>0</v>
      </c>
      <c r="AX12" s="22">
        <v>0</v>
      </c>
      <c r="AY12" s="23">
        <f t="shared" si="8"/>
        <v>0</v>
      </c>
      <c r="AZ12" s="22">
        <v>0</v>
      </c>
      <c r="BA12" s="23">
        <f t="shared" si="9"/>
        <v>0</v>
      </c>
      <c r="BB12" s="22">
        <v>0</v>
      </c>
      <c r="BC12" s="23">
        <f t="shared" si="10"/>
        <v>0</v>
      </c>
      <c r="BD12" s="43">
        <f t="shared" si="11"/>
        <v>4937348</v>
      </c>
      <c r="BE12" s="44">
        <f t="shared" si="28"/>
        <v>4.6883304906141128E-2</v>
      </c>
      <c r="BF12" s="43">
        <f t="shared" si="12"/>
        <v>54647704</v>
      </c>
      <c r="BG12" s="45">
        <f t="shared" si="29"/>
        <v>0.13586317649774987</v>
      </c>
    </row>
    <row r="13" spans="2:59" ht="16.5" customHeight="1" thickBot="1" x14ac:dyDescent="0.3">
      <c r="B13" s="60" t="s">
        <v>58</v>
      </c>
      <c r="C13" s="61"/>
      <c r="D13" s="17">
        <f>SUM(D6:D12)</f>
        <v>163172</v>
      </c>
      <c r="E13" s="48">
        <f t="shared" si="13"/>
        <v>1</v>
      </c>
      <c r="F13" s="17">
        <v>39584959</v>
      </c>
      <c r="G13" s="48">
        <f t="shared" si="14"/>
        <v>1</v>
      </c>
      <c r="H13" s="17">
        <f>SUM(H6:H12)</f>
        <v>9489066</v>
      </c>
      <c r="I13" s="48">
        <f t="shared" si="15"/>
        <v>1</v>
      </c>
      <c r="J13" s="17">
        <f>SUM(J6:J12)</f>
        <v>34830065</v>
      </c>
      <c r="K13" s="48">
        <f t="shared" si="16"/>
        <v>1</v>
      </c>
      <c r="L13" s="17">
        <f>SUM(L6:L12)</f>
        <v>28191297</v>
      </c>
      <c r="M13" s="48">
        <f t="shared" si="17"/>
        <v>1</v>
      </c>
      <c r="N13" s="17">
        <f>SUM(N6:N12)</f>
        <v>15333768</v>
      </c>
      <c r="O13" s="48">
        <f t="shared" si="18"/>
        <v>1</v>
      </c>
      <c r="P13" s="17">
        <f>SUM(P6:P12)</f>
        <v>913334</v>
      </c>
      <c r="Q13" s="48">
        <f t="shared" si="0"/>
        <v>1</v>
      </c>
      <c r="R13" s="17">
        <f>SUM(R6:R12)</f>
        <v>8390410</v>
      </c>
      <c r="S13" s="48">
        <f t="shared" si="19"/>
        <v>1</v>
      </c>
      <c r="T13" s="17">
        <f>SUM(T6:T12)</f>
        <v>13696779</v>
      </c>
      <c r="U13" s="48">
        <f t="shared" si="20"/>
        <v>1</v>
      </c>
      <c r="V13" s="17">
        <f>SUM(V6:V12)</f>
        <v>10386903</v>
      </c>
      <c r="W13" s="48">
        <f t="shared" si="21"/>
        <v>1</v>
      </c>
      <c r="X13" s="17">
        <f>SUM(X6:X12)</f>
        <v>52621041</v>
      </c>
      <c r="Y13" s="48">
        <f t="shared" si="22"/>
        <v>1</v>
      </c>
      <c r="Z13" s="17">
        <f>SUM(Z6:Z12)</f>
        <v>29702409</v>
      </c>
      <c r="AA13" s="48">
        <f t="shared" si="23"/>
        <v>1</v>
      </c>
      <c r="AB13" s="17">
        <f>SUM(AB6:AB12)</f>
        <v>26641389</v>
      </c>
      <c r="AC13" s="48">
        <f t="shared" si="24"/>
        <v>1</v>
      </c>
      <c r="AD13" s="17">
        <f>SUM(AD6:AD12)</f>
        <v>20611133</v>
      </c>
      <c r="AE13" s="48">
        <f t="shared" si="25"/>
        <v>1</v>
      </c>
      <c r="AF13" s="17">
        <f>SUM(AF6:AF12)</f>
        <v>6358857</v>
      </c>
      <c r="AG13" s="48">
        <v>1</v>
      </c>
      <c r="AH13" s="18">
        <f>SUM(AH6:AH12)</f>
        <v>296914582</v>
      </c>
      <c r="AI13" s="49">
        <f t="shared" si="27"/>
        <v>1</v>
      </c>
      <c r="AJ13" s="46">
        <f>SUM(AJ6:AJ12)</f>
        <v>20719040.699999999</v>
      </c>
      <c r="AK13" s="50">
        <f t="shared" si="1"/>
        <v>1</v>
      </c>
      <c r="AL13" s="46">
        <f>SUM(AL6:AL12)</f>
        <v>5929764.5999999996</v>
      </c>
      <c r="AM13" s="50">
        <f t="shared" si="2"/>
        <v>1</v>
      </c>
      <c r="AN13" s="46">
        <f>SUM(AN6:AN12)</f>
        <v>11850756.300000001</v>
      </c>
      <c r="AO13" s="50">
        <f t="shared" si="3"/>
        <v>1</v>
      </c>
      <c r="AP13" s="46">
        <f>SUM(AP6:AP12)</f>
        <v>4937348</v>
      </c>
      <c r="AQ13" s="50">
        <f t="shared" si="4"/>
        <v>1</v>
      </c>
      <c r="AR13" s="46">
        <f>SUM(AR6:AR12)</f>
        <v>16355251</v>
      </c>
      <c r="AS13" s="50">
        <f t="shared" si="5"/>
        <v>1</v>
      </c>
      <c r="AT13" s="46">
        <f>SUM(AT6:AT12)</f>
        <v>19281956.300000001</v>
      </c>
      <c r="AU13" s="50">
        <f t="shared" si="6"/>
        <v>1</v>
      </c>
      <c r="AV13" s="46">
        <f>SUM(AV6:AV12)</f>
        <v>6893446.5999999996</v>
      </c>
      <c r="AW13" s="50">
        <f t="shared" si="7"/>
        <v>1</v>
      </c>
      <c r="AX13" s="46">
        <f>SUM(AX6:AX12)</f>
        <v>11964268</v>
      </c>
      <c r="AY13" s="50">
        <f t="shared" si="8"/>
        <v>1</v>
      </c>
      <c r="AZ13" s="46">
        <f>SUM(AZ6:AZ12)</f>
        <v>67464</v>
      </c>
      <c r="BA13" s="50">
        <f t="shared" si="9"/>
        <v>1</v>
      </c>
      <c r="BB13" s="46">
        <f>SUM(BB6:BB12)</f>
        <v>7312137</v>
      </c>
      <c r="BC13" s="50">
        <f t="shared" si="10"/>
        <v>1</v>
      </c>
      <c r="BD13" s="47">
        <f>SUM(BD6:BD12)</f>
        <v>105311432.5</v>
      </c>
      <c r="BE13" s="51">
        <f t="shared" si="28"/>
        <v>1</v>
      </c>
      <c r="BF13" s="47">
        <f>SUM(BF6:BF12)</f>
        <v>402226014.5</v>
      </c>
      <c r="BG13" s="52">
        <f t="shared" si="29"/>
        <v>1</v>
      </c>
    </row>
    <row r="16" spans="2:59" x14ac:dyDescent="0.25">
      <c r="BF16" s="15"/>
    </row>
    <row r="17" spans="3:34" x14ac:dyDescent="0.25"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</row>
    <row r="18" spans="3:34" x14ac:dyDescent="0.25">
      <c r="AH18" s="15"/>
    </row>
  </sheetData>
  <mergeCells count="32">
    <mergeCell ref="B2:BG2"/>
    <mergeCell ref="P4:Q4"/>
    <mergeCell ref="B4:B5"/>
    <mergeCell ref="C4:C5"/>
    <mergeCell ref="D4:E4"/>
    <mergeCell ref="AJ4:AK4"/>
    <mergeCell ref="F4:G4"/>
    <mergeCell ref="T4:U4"/>
    <mergeCell ref="H4:I4"/>
    <mergeCell ref="BB4:BC4"/>
    <mergeCell ref="BD4:BE4"/>
    <mergeCell ref="BF4:BG4"/>
    <mergeCell ref="AD4:AE4"/>
    <mergeCell ref="AF4:AG4"/>
    <mergeCell ref="AZ4:BA4"/>
    <mergeCell ref="AX4:AY4"/>
    <mergeCell ref="AT4:AU4"/>
    <mergeCell ref="B13:C13"/>
    <mergeCell ref="AR4:AS4"/>
    <mergeCell ref="AV4:AW4"/>
    <mergeCell ref="AL4:AM4"/>
    <mergeCell ref="AH4:AI4"/>
    <mergeCell ref="J4:K4"/>
    <mergeCell ref="AN4:AO4"/>
    <mergeCell ref="L4:M4"/>
    <mergeCell ref="AP4:AQ4"/>
    <mergeCell ref="N4:O4"/>
    <mergeCell ref="R4:S4"/>
    <mergeCell ref="V4:W4"/>
    <mergeCell ref="X4:Y4"/>
    <mergeCell ref="Z4:AA4"/>
    <mergeCell ref="AB4:AC4"/>
  </mergeCells>
  <pageMargins left="0.39370078740157483" right="0.39370078740157483" top="0.39370078740157483" bottom="0.39370078740157483" header="0.19685039370078741" footer="0.19685039370078741"/>
  <pageSetup paperSize="9" scale="77" orientation="landscape" r:id="rId1"/>
  <headerFooter>
    <oddHeader>&amp;LAgencija za osiguranje u BiH&amp;CStatistika tržišta osiguranja&amp;RGodišnje izvješće</oddHeader>
    <oddFooter>&amp;CU izvješće su uključeni podatci zaključno s 31.12.2007. godine.&amp;R&amp;P</oddFooter>
  </headerFooter>
  <ignoredErrors>
    <ignoredError sqref="I13 K13 M13 O13 Q13 S13 U13 W13 Y13 AA13 AC13 AE13 AI13 BE13 BC13 BA13 AY13 AW13 AS13 AQ13 AO13 AM13 AK13 AU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1"/>
  <sheetViews>
    <sheetView showGridLines="0" showRuler="0" view="pageLayout" zoomScaleNormal="100" workbookViewId="0">
      <selection activeCell="B2" sqref="B2:I2"/>
    </sheetView>
  </sheetViews>
  <sheetFormatPr defaultColWidth="10.28515625" defaultRowHeight="15" x14ac:dyDescent="0.25"/>
  <cols>
    <col min="1" max="1" width="4.28515625" style="3" customWidth="1"/>
    <col min="2" max="2" width="38.140625" style="3" customWidth="1"/>
    <col min="3" max="3" width="13.140625" style="3" customWidth="1"/>
    <col min="4" max="4" width="16.28515625" style="3" customWidth="1"/>
    <col min="5" max="5" width="15.28515625" style="3" customWidth="1"/>
    <col min="6" max="6" width="12.140625" style="3" customWidth="1"/>
    <col min="7" max="7" width="16.28515625" style="3" customWidth="1"/>
    <col min="8" max="8" width="15.5703125" style="3" customWidth="1"/>
    <col min="9" max="9" width="16.5703125" style="3" customWidth="1"/>
    <col min="10" max="10" width="13.5703125" style="3" customWidth="1"/>
    <col min="11" max="11" width="9.28515625" style="3" customWidth="1"/>
    <col min="12" max="257" width="10.28515625" style="3"/>
    <col min="258" max="258" width="23.28515625" style="3" customWidth="1"/>
    <col min="259" max="259" width="14.5703125" style="3" customWidth="1"/>
    <col min="260" max="260" width="16.140625" style="3" customWidth="1"/>
    <col min="261" max="261" width="14.140625" style="3" customWidth="1"/>
    <col min="262" max="262" width="14.42578125" style="3" customWidth="1"/>
    <col min="263" max="263" width="16.28515625" style="3" customWidth="1"/>
    <col min="264" max="264" width="15.5703125" style="3" customWidth="1"/>
    <col min="265" max="265" width="19.5703125" style="3" customWidth="1"/>
    <col min="266" max="266" width="13.5703125" style="3" customWidth="1"/>
    <col min="267" max="267" width="9.28515625" style="3" customWidth="1"/>
    <col min="268" max="513" width="10.28515625" style="3"/>
    <col min="514" max="514" width="23.28515625" style="3" customWidth="1"/>
    <col min="515" max="515" width="14.5703125" style="3" customWidth="1"/>
    <col min="516" max="516" width="16.140625" style="3" customWidth="1"/>
    <col min="517" max="517" width="14.140625" style="3" customWidth="1"/>
    <col min="518" max="518" width="14.42578125" style="3" customWidth="1"/>
    <col min="519" max="519" width="16.28515625" style="3" customWidth="1"/>
    <col min="520" max="520" width="15.5703125" style="3" customWidth="1"/>
    <col min="521" max="521" width="19.5703125" style="3" customWidth="1"/>
    <col min="522" max="522" width="13.5703125" style="3" customWidth="1"/>
    <col min="523" max="523" width="9.28515625" style="3" customWidth="1"/>
    <col min="524" max="769" width="10.28515625" style="3"/>
    <col min="770" max="770" width="23.28515625" style="3" customWidth="1"/>
    <col min="771" max="771" width="14.5703125" style="3" customWidth="1"/>
    <col min="772" max="772" width="16.140625" style="3" customWidth="1"/>
    <col min="773" max="773" width="14.140625" style="3" customWidth="1"/>
    <col min="774" max="774" width="14.42578125" style="3" customWidth="1"/>
    <col min="775" max="775" width="16.28515625" style="3" customWidth="1"/>
    <col min="776" max="776" width="15.5703125" style="3" customWidth="1"/>
    <col min="777" max="777" width="19.5703125" style="3" customWidth="1"/>
    <col min="778" max="778" width="13.5703125" style="3" customWidth="1"/>
    <col min="779" max="779" width="9.28515625" style="3" customWidth="1"/>
    <col min="780" max="1025" width="10.28515625" style="3"/>
    <col min="1026" max="1026" width="23.28515625" style="3" customWidth="1"/>
    <col min="1027" max="1027" width="14.5703125" style="3" customWidth="1"/>
    <col min="1028" max="1028" width="16.140625" style="3" customWidth="1"/>
    <col min="1029" max="1029" width="14.140625" style="3" customWidth="1"/>
    <col min="1030" max="1030" width="14.42578125" style="3" customWidth="1"/>
    <col min="1031" max="1031" width="16.28515625" style="3" customWidth="1"/>
    <col min="1032" max="1032" width="15.5703125" style="3" customWidth="1"/>
    <col min="1033" max="1033" width="19.5703125" style="3" customWidth="1"/>
    <col min="1034" max="1034" width="13.5703125" style="3" customWidth="1"/>
    <col min="1035" max="1035" width="9.28515625" style="3" customWidth="1"/>
    <col min="1036" max="1281" width="10.28515625" style="3"/>
    <col min="1282" max="1282" width="23.28515625" style="3" customWidth="1"/>
    <col min="1283" max="1283" width="14.5703125" style="3" customWidth="1"/>
    <col min="1284" max="1284" width="16.140625" style="3" customWidth="1"/>
    <col min="1285" max="1285" width="14.140625" style="3" customWidth="1"/>
    <col min="1286" max="1286" width="14.42578125" style="3" customWidth="1"/>
    <col min="1287" max="1287" width="16.28515625" style="3" customWidth="1"/>
    <col min="1288" max="1288" width="15.5703125" style="3" customWidth="1"/>
    <col min="1289" max="1289" width="19.5703125" style="3" customWidth="1"/>
    <col min="1290" max="1290" width="13.5703125" style="3" customWidth="1"/>
    <col min="1291" max="1291" width="9.28515625" style="3" customWidth="1"/>
    <col min="1292" max="1537" width="10.28515625" style="3"/>
    <col min="1538" max="1538" width="23.28515625" style="3" customWidth="1"/>
    <col min="1539" max="1539" width="14.5703125" style="3" customWidth="1"/>
    <col min="1540" max="1540" width="16.140625" style="3" customWidth="1"/>
    <col min="1541" max="1541" width="14.140625" style="3" customWidth="1"/>
    <col min="1542" max="1542" width="14.42578125" style="3" customWidth="1"/>
    <col min="1543" max="1543" width="16.28515625" style="3" customWidth="1"/>
    <col min="1544" max="1544" width="15.5703125" style="3" customWidth="1"/>
    <col min="1545" max="1545" width="19.5703125" style="3" customWidth="1"/>
    <col min="1546" max="1546" width="13.5703125" style="3" customWidth="1"/>
    <col min="1547" max="1547" width="9.28515625" style="3" customWidth="1"/>
    <col min="1548" max="1793" width="10.28515625" style="3"/>
    <col min="1794" max="1794" width="23.28515625" style="3" customWidth="1"/>
    <col min="1795" max="1795" width="14.5703125" style="3" customWidth="1"/>
    <col min="1796" max="1796" width="16.140625" style="3" customWidth="1"/>
    <col min="1797" max="1797" width="14.140625" style="3" customWidth="1"/>
    <col min="1798" max="1798" width="14.42578125" style="3" customWidth="1"/>
    <col min="1799" max="1799" width="16.28515625" style="3" customWidth="1"/>
    <col min="1800" max="1800" width="15.5703125" style="3" customWidth="1"/>
    <col min="1801" max="1801" width="19.5703125" style="3" customWidth="1"/>
    <col min="1802" max="1802" width="13.5703125" style="3" customWidth="1"/>
    <col min="1803" max="1803" width="9.28515625" style="3" customWidth="1"/>
    <col min="1804" max="2049" width="10.28515625" style="3"/>
    <col min="2050" max="2050" width="23.28515625" style="3" customWidth="1"/>
    <col min="2051" max="2051" width="14.5703125" style="3" customWidth="1"/>
    <col min="2052" max="2052" width="16.140625" style="3" customWidth="1"/>
    <col min="2053" max="2053" width="14.140625" style="3" customWidth="1"/>
    <col min="2054" max="2054" width="14.42578125" style="3" customWidth="1"/>
    <col min="2055" max="2055" width="16.28515625" style="3" customWidth="1"/>
    <col min="2056" max="2056" width="15.5703125" style="3" customWidth="1"/>
    <col min="2057" max="2057" width="19.5703125" style="3" customWidth="1"/>
    <col min="2058" max="2058" width="13.5703125" style="3" customWidth="1"/>
    <col min="2059" max="2059" width="9.28515625" style="3" customWidth="1"/>
    <col min="2060" max="2305" width="10.28515625" style="3"/>
    <col min="2306" max="2306" width="23.28515625" style="3" customWidth="1"/>
    <col min="2307" max="2307" width="14.5703125" style="3" customWidth="1"/>
    <col min="2308" max="2308" width="16.140625" style="3" customWidth="1"/>
    <col min="2309" max="2309" width="14.140625" style="3" customWidth="1"/>
    <col min="2310" max="2310" width="14.42578125" style="3" customWidth="1"/>
    <col min="2311" max="2311" width="16.28515625" style="3" customWidth="1"/>
    <col min="2312" max="2312" width="15.5703125" style="3" customWidth="1"/>
    <col min="2313" max="2313" width="19.5703125" style="3" customWidth="1"/>
    <col min="2314" max="2314" width="13.5703125" style="3" customWidth="1"/>
    <col min="2315" max="2315" width="9.28515625" style="3" customWidth="1"/>
    <col min="2316" max="2561" width="10.28515625" style="3"/>
    <col min="2562" max="2562" width="23.28515625" style="3" customWidth="1"/>
    <col min="2563" max="2563" width="14.5703125" style="3" customWidth="1"/>
    <col min="2564" max="2564" width="16.140625" style="3" customWidth="1"/>
    <col min="2565" max="2565" width="14.140625" style="3" customWidth="1"/>
    <col min="2566" max="2566" width="14.42578125" style="3" customWidth="1"/>
    <col min="2567" max="2567" width="16.28515625" style="3" customWidth="1"/>
    <col min="2568" max="2568" width="15.5703125" style="3" customWidth="1"/>
    <col min="2569" max="2569" width="19.5703125" style="3" customWidth="1"/>
    <col min="2570" max="2570" width="13.5703125" style="3" customWidth="1"/>
    <col min="2571" max="2571" width="9.28515625" style="3" customWidth="1"/>
    <col min="2572" max="2817" width="10.28515625" style="3"/>
    <col min="2818" max="2818" width="23.28515625" style="3" customWidth="1"/>
    <col min="2819" max="2819" width="14.5703125" style="3" customWidth="1"/>
    <col min="2820" max="2820" width="16.140625" style="3" customWidth="1"/>
    <col min="2821" max="2821" width="14.140625" style="3" customWidth="1"/>
    <col min="2822" max="2822" width="14.42578125" style="3" customWidth="1"/>
    <col min="2823" max="2823" width="16.28515625" style="3" customWidth="1"/>
    <col min="2824" max="2824" width="15.5703125" style="3" customWidth="1"/>
    <col min="2825" max="2825" width="19.5703125" style="3" customWidth="1"/>
    <col min="2826" max="2826" width="13.5703125" style="3" customWidth="1"/>
    <col min="2827" max="2827" width="9.28515625" style="3" customWidth="1"/>
    <col min="2828" max="3073" width="10.28515625" style="3"/>
    <col min="3074" max="3074" width="23.28515625" style="3" customWidth="1"/>
    <col min="3075" max="3075" width="14.5703125" style="3" customWidth="1"/>
    <col min="3076" max="3076" width="16.140625" style="3" customWidth="1"/>
    <col min="3077" max="3077" width="14.140625" style="3" customWidth="1"/>
    <col min="3078" max="3078" width="14.42578125" style="3" customWidth="1"/>
    <col min="3079" max="3079" width="16.28515625" style="3" customWidth="1"/>
    <col min="3080" max="3080" width="15.5703125" style="3" customWidth="1"/>
    <col min="3081" max="3081" width="19.5703125" style="3" customWidth="1"/>
    <col min="3082" max="3082" width="13.5703125" style="3" customWidth="1"/>
    <col min="3083" max="3083" width="9.28515625" style="3" customWidth="1"/>
    <col min="3084" max="3329" width="10.28515625" style="3"/>
    <col min="3330" max="3330" width="23.28515625" style="3" customWidth="1"/>
    <col min="3331" max="3331" width="14.5703125" style="3" customWidth="1"/>
    <col min="3332" max="3332" width="16.140625" style="3" customWidth="1"/>
    <col min="3333" max="3333" width="14.140625" style="3" customWidth="1"/>
    <col min="3334" max="3334" width="14.42578125" style="3" customWidth="1"/>
    <col min="3335" max="3335" width="16.28515625" style="3" customWidth="1"/>
    <col min="3336" max="3336" width="15.5703125" style="3" customWidth="1"/>
    <col min="3337" max="3337" width="19.5703125" style="3" customWidth="1"/>
    <col min="3338" max="3338" width="13.5703125" style="3" customWidth="1"/>
    <col min="3339" max="3339" width="9.28515625" style="3" customWidth="1"/>
    <col min="3340" max="3585" width="10.28515625" style="3"/>
    <col min="3586" max="3586" width="23.28515625" style="3" customWidth="1"/>
    <col min="3587" max="3587" width="14.5703125" style="3" customWidth="1"/>
    <col min="3588" max="3588" width="16.140625" style="3" customWidth="1"/>
    <col min="3589" max="3589" width="14.140625" style="3" customWidth="1"/>
    <col min="3590" max="3590" width="14.42578125" style="3" customWidth="1"/>
    <col min="3591" max="3591" width="16.28515625" style="3" customWidth="1"/>
    <col min="3592" max="3592" width="15.5703125" style="3" customWidth="1"/>
    <col min="3593" max="3593" width="19.5703125" style="3" customWidth="1"/>
    <col min="3594" max="3594" width="13.5703125" style="3" customWidth="1"/>
    <col min="3595" max="3595" width="9.28515625" style="3" customWidth="1"/>
    <col min="3596" max="3841" width="10.28515625" style="3"/>
    <col min="3842" max="3842" width="23.28515625" style="3" customWidth="1"/>
    <col min="3843" max="3843" width="14.5703125" style="3" customWidth="1"/>
    <col min="3844" max="3844" width="16.140625" style="3" customWidth="1"/>
    <col min="3845" max="3845" width="14.140625" style="3" customWidth="1"/>
    <col min="3846" max="3846" width="14.42578125" style="3" customWidth="1"/>
    <col min="3847" max="3847" width="16.28515625" style="3" customWidth="1"/>
    <col min="3848" max="3848" width="15.5703125" style="3" customWidth="1"/>
    <col min="3849" max="3849" width="19.5703125" style="3" customWidth="1"/>
    <col min="3850" max="3850" width="13.5703125" style="3" customWidth="1"/>
    <col min="3851" max="3851" width="9.28515625" style="3" customWidth="1"/>
    <col min="3852" max="4097" width="10.28515625" style="3"/>
    <col min="4098" max="4098" width="23.28515625" style="3" customWidth="1"/>
    <col min="4099" max="4099" width="14.5703125" style="3" customWidth="1"/>
    <col min="4100" max="4100" width="16.140625" style="3" customWidth="1"/>
    <col min="4101" max="4101" width="14.140625" style="3" customWidth="1"/>
    <col min="4102" max="4102" width="14.42578125" style="3" customWidth="1"/>
    <col min="4103" max="4103" width="16.28515625" style="3" customWidth="1"/>
    <col min="4104" max="4104" width="15.5703125" style="3" customWidth="1"/>
    <col min="4105" max="4105" width="19.5703125" style="3" customWidth="1"/>
    <col min="4106" max="4106" width="13.5703125" style="3" customWidth="1"/>
    <col min="4107" max="4107" width="9.28515625" style="3" customWidth="1"/>
    <col min="4108" max="4353" width="10.28515625" style="3"/>
    <col min="4354" max="4354" width="23.28515625" style="3" customWidth="1"/>
    <col min="4355" max="4355" width="14.5703125" style="3" customWidth="1"/>
    <col min="4356" max="4356" width="16.140625" style="3" customWidth="1"/>
    <col min="4357" max="4357" width="14.140625" style="3" customWidth="1"/>
    <col min="4358" max="4358" width="14.42578125" style="3" customWidth="1"/>
    <col min="4359" max="4359" width="16.28515625" style="3" customWidth="1"/>
    <col min="4360" max="4360" width="15.5703125" style="3" customWidth="1"/>
    <col min="4361" max="4361" width="19.5703125" style="3" customWidth="1"/>
    <col min="4362" max="4362" width="13.5703125" style="3" customWidth="1"/>
    <col min="4363" max="4363" width="9.28515625" style="3" customWidth="1"/>
    <col min="4364" max="4609" width="10.28515625" style="3"/>
    <col min="4610" max="4610" width="23.28515625" style="3" customWidth="1"/>
    <col min="4611" max="4611" width="14.5703125" style="3" customWidth="1"/>
    <col min="4612" max="4612" width="16.140625" style="3" customWidth="1"/>
    <col min="4613" max="4613" width="14.140625" style="3" customWidth="1"/>
    <col min="4614" max="4614" width="14.42578125" style="3" customWidth="1"/>
    <col min="4615" max="4615" width="16.28515625" style="3" customWidth="1"/>
    <col min="4616" max="4616" width="15.5703125" style="3" customWidth="1"/>
    <col min="4617" max="4617" width="19.5703125" style="3" customWidth="1"/>
    <col min="4618" max="4618" width="13.5703125" style="3" customWidth="1"/>
    <col min="4619" max="4619" width="9.28515625" style="3" customWidth="1"/>
    <col min="4620" max="4865" width="10.28515625" style="3"/>
    <col min="4866" max="4866" width="23.28515625" style="3" customWidth="1"/>
    <col min="4867" max="4867" width="14.5703125" style="3" customWidth="1"/>
    <col min="4868" max="4868" width="16.140625" style="3" customWidth="1"/>
    <col min="4869" max="4869" width="14.140625" style="3" customWidth="1"/>
    <col min="4870" max="4870" width="14.42578125" style="3" customWidth="1"/>
    <col min="4871" max="4871" width="16.28515625" style="3" customWidth="1"/>
    <col min="4872" max="4872" width="15.5703125" style="3" customWidth="1"/>
    <col min="4873" max="4873" width="19.5703125" style="3" customWidth="1"/>
    <col min="4874" max="4874" width="13.5703125" style="3" customWidth="1"/>
    <col min="4875" max="4875" width="9.28515625" style="3" customWidth="1"/>
    <col min="4876" max="5121" width="10.28515625" style="3"/>
    <col min="5122" max="5122" width="23.28515625" style="3" customWidth="1"/>
    <col min="5123" max="5123" width="14.5703125" style="3" customWidth="1"/>
    <col min="5124" max="5124" width="16.140625" style="3" customWidth="1"/>
    <col min="5125" max="5125" width="14.140625" style="3" customWidth="1"/>
    <col min="5126" max="5126" width="14.42578125" style="3" customWidth="1"/>
    <col min="5127" max="5127" width="16.28515625" style="3" customWidth="1"/>
    <col min="5128" max="5128" width="15.5703125" style="3" customWidth="1"/>
    <col min="5129" max="5129" width="19.5703125" style="3" customWidth="1"/>
    <col min="5130" max="5130" width="13.5703125" style="3" customWidth="1"/>
    <col min="5131" max="5131" width="9.28515625" style="3" customWidth="1"/>
    <col min="5132" max="5377" width="10.28515625" style="3"/>
    <col min="5378" max="5378" width="23.28515625" style="3" customWidth="1"/>
    <col min="5379" max="5379" width="14.5703125" style="3" customWidth="1"/>
    <col min="5380" max="5380" width="16.140625" style="3" customWidth="1"/>
    <col min="5381" max="5381" width="14.140625" style="3" customWidth="1"/>
    <col min="5382" max="5382" width="14.42578125" style="3" customWidth="1"/>
    <col min="5383" max="5383" width="16.28515625" style="3" customWidth="1"/>
    <col min="5384" max="5384" width="15.5703125" style="3" customWidth="1"/>
    <col min="5385" max="5385" width="19.5703125" style="3" customWidth="1"/>
    <col min="5386" max="5386" width="13.5703125" style="3" customWidth="1"/>
    <col min="5387" max="5387" width="9.28515625" style="3" customWidth="1"/>
    <col min="5388" max="5633" width="10.28515625" style="3"/>
    <col min="5634" max="5634" width="23.28515625" style="3" customWidth="1"/>
    <col min="5635" max="5635" width="14.5703125" style="3" customWidth="1"/>
    <col min="5636" max="5636" width="16.140625" style="3" customWidth="1"/>
    <col min="5637" max="5637" width="14.140625" style="3" customWidth="1"/>
    <col min="5638" max="5638" width="14.42578125" style="3" customWidth="1"/>
    <col min="5639" max="5639" width="16.28515625" style="3" customWidth="1"/>
    <col min="5640" max="5640" width="15.5703125" style="3" customWidth="1"/>
    <col min="5641" max="5641" width="19.5703125" style="3" customWidth="1"/>
    <col min="5642" max="5642" width="13.5703125" style="3" customWidth="1"/>
    <col min="5643" max="5643" width="9.28515625" style="3" customWidth="1"/>
    <col min="5644" max="5889" width="10.28515625" style="3"/>
    <col min="5890" max="5890" width="23.28515625" style="3" customWidth="1"/>
    <col min="5891" max="5891" width="14.5703125" style="3" customWidth="1"/>
    <col min="5892" max="5892" width="16.140625" style="3" customWidth="1"/>
    <col min="5893" max="5893" width="14.140625" style="3" customWidth="1"/>
    <col min="5894" max="5894" width="14.42578125" style="3" customWidth="1"/>
    <col min="5895" max="5895" width="16.28515625" style="3" customWidth="1"/>
    <col min="5896" max="5896" width="15.5703125" style="3" customWidth="1"/>
    <col min="5897" max="5897" width="19.5703125" style="3" customWidth="1"/>
    <col min="5898" max="5898" width="13.5703125" style="3" customWidth="1"/>
    <col min="5899" max="5899" width="9.28515625" style="3" customWidth="1"/>
    <col min="5900" max="6145" width="10.28515625" style="3"/>
    <col min="6146" max="6146" width="23.28515625" style="3" customWidth="1"/>
    <col min="6147" max="6147" width="14.5703125" style="3" customWidth="1"/>
    <col min="6148" max="6148" width="16.140625" style="3" customWidth="1"/>
    <col min="6149" max="6149" width="14.140625" style="3" customWidth="1"/>
    <col min="6150" max="6150" width="14.42578125" style="3" customWidth="1"/>
    <col min="6151" max="6151" width="16.28515625" style="3" customWidth="1"/>
    <col min="6152" max="6152" width="15.5703125" style="3" customWidth="1"/>
    <col min="6153" max="6153" width="19.5703125" style="3" customWidth="1"/>
    <col min="6154" max="6154" width="13.5703125" style="3" customWidth="1"/>
    <col min="6155" max="6155" width="9.28515625" style="3" customWidth="1"/>
    <col min="6156" max="6401" width="10.28515625" style="3"/>
    <col min="6402" max="6402" width="23.28515625" style="3" customWidth="1"/>
    <col min="6403" max="6403" width="14.5703125" style="3" customWidth="1"/>
    <col min="6404" max="6404" width="16.140625" style="3" customWidth="1"/>
    <col min="6405" max="6405" width="14.140625" style="3" customWidth="1"/>
    <col min="6406" max="6406" width="14.42578125" style="3" customWidth="1"/>
    <col min="6407" max="6407" width="16.28515625" style="3" customWidth="1"/>
    <col min="6408" max="6408" width="15.5703125" style="3" customWidth="1"/>
    <col min="6409" max="6409" width="19.5703125" style="3" customWidth="1"/>
    <col min="6410" max="6410" width="13.5703125" style="3" customWidth="1"/>
    <col min="6411" max="6411" width="9.28515625" style="3" customWidth="1"/>
    <col min="6412" max="6657" width="10.28515625" style="3"/>
    <col min="6658" max="6658" width="23.28515625" style="3" customWidth="1"/>
    <col min="6659" max="6659" width="14.5703125" style="3" customWidth="1"/>
    <col min="6660" max="6660" width="16.140625" style="3" customWidth="1"/>
    <col min="6661" max="6661" width="14.140625" style="3" customWidth="1"/>
    <col min="6662" max="6662" width="14.42578125" style="3" customWidth="1"/>
    <col min="6663" max="6663" width="16.28515625" style="3" customWidth="1"/>
    <col min="6664" max="6664" width="15.5703125" style="3" customWidth="1"/>
    <col min="6665" max="6665" width="19.5703125" style="3" customWidth="1"/>
    <col min="6666" max="6666" width="13.5703125" style="3" customWidth="1"/>
    <col min="6667" max="6667" width="9.28515625" style="3" customWidth="1"/>
    <col min="6668" max="6913" width="10.28515625" style="3"/>
    <col min="6914" max="6914" width="23.28515625" style="3" customWidth="1"/>
    <col min="6915" max="6915" width="14.5703125" style="3" customWidth="1"/>
    <col min="6916" max="6916" width="16.140625" style="3" customWidth="1"/>
    <col min="6917" max="6917" width="14.140625" style="3" customWidth="1"/>
    <col min="6918" max="6918" width="14.42578125" style="3" customWidth="1"/>
    <col min="6919" max="6919" width="16.28515625" style="3" customWidth="1"/>
    <col min="6920" max="6920" width="15.5703125" style="3" customWidth="1"/>
    <col min="6921" max="6921" width="19.5703125" style="3" customWidth="1"/>
    <col min="6922" max="6922" width="13.5703125" style="3" customWidth="1"/>
    <col min="6923" max="6923" width="9.28515625" style="3" customWidth="1"/>
    <col min="6924" max="7169" width="10.28515625" style="3"/>
    <col min="7170" max="7170" width="23.28515625" style="3" customWidth="1"/>
    <col min="7171" max="7171" width="14.5703125" style="3" customWidth="1"/>
    <col min="7172" max="7172" width="16.140625" style="3" customWidth="1"/>
    <col min="7173" max="7173" width="14.140625" style="3" customWidth="1"/>
    <col min="7174" max="7174" width="14.42578125" style="3" customWidth="1"/>
    <col min="7175" max="7175" width="16.28515625" style="3" customWidth="1"/>
    <col min="7176" max="7176" width="15.5703125" style="3" customWidth="1"/>
    <col min="7177" max="7177" width="19.5703125" style="3" customWidth="1"/>
    <col min="7178" max="7178" width="13.5703125" style="3" customWidth="1"/>
    <col min="7179" max="7179" width="9.28515625" style="3" customWidth="1"/>
    <col min="7180" max="7425" width="10.28515625" style="3"/>
    <col min="7426" max="7426" width="23.28515625" style="3" customWidth="1"/>
    <col min="7427" max="7427" width="14.5703125" style="3" customWidth="1"/>
    <col min="7428" max="7428" width="16.140625" style="3" customWidth="1"/>
    <col min="7429" max="7429" width="14.140625" style="3" customWidth="1"/>
    <col min="7430" max="7430" width="14.42578125" style="3" customWidth="1"/>
    <col min="7431" max="7431" width="16.28515625" style="3" customWidth="1"/>
    <col min="7432" max="7432" width="15.5703125" style="3" customWidth="1"/>
    <col min="7433" max="7433" width="19.5703125" style="3" customWidth="1"/>
    <col min="7434" max="7434" width="13.5703125" style="3" customWidth="1"/>
    <col min="7435" max="7435" width="9.28515625" style="3" customWidth="1"/>
    <col min="7436" max="7681" width="10.28515625" style="3"/>
    <col min="7682" max="7682" width="23.28515625" style="3" customWidth="1"/>
    <col min="7683" max="7683" width="14.5703125" style="3" customWidth="1"/>
    <col min="7684" max="7684" width="16.140625" style="3" customWidth="1"/>
    <col min="7685" max="7685" width="14.140625" style="3" customWidth="1"/>
    <col min="7686" max="7686" width="14.42578125" style="3" customWidth="1"/>
    <col min="7687" max="7687" width="16.28515625" style="3" customWidth="1"/>
    <col min="7688" max="7688" width="15.5703125" style="3" customWidth="1"/>
    <col min="7689" max="7689" width="19.5703125" style="3" customWidth="1"/>
    <col min="7690" max="7690" width="13.5703125" style="3" customWidth="1"/>
    <col min="7691" max="7691" width="9.28515625" style="3" customWidth="1"/>
    <col min="7692" max="7937" width="10.28515625" style="3"/>
    <col min="7938" max="7938" width="23.28515625" style="3" customWidth="1"/>
    <col min="7939" max="7939" width="14.5703125" style="3" customWidth="1"/>
    <col min="7940" max="7940" width="16.140625" style="3" customWidth="1"/>
    <col min="7941" max="7941" width="14.140625" style="3" customWidth="1"/>
    <col min="7942" max="7942" width="14.42578125" style="3" customWidth="1"/>
    <col min="7943" max="7943" width="16.28515625" style="3" customWidth="1"/>
    <col min="7944" max="7944" width="15.5703125" style="3" customWidth="1"/>
    <col min="7945" max="7945" width="19.5703125" style="3" customWidth="1"/>
    <col min="7946" max="7946" width="13.5703125" style="3" customWidth="1"/>
    <col min="7947" max="7947" width="9.28515625" style="3" customWidth="1"/>
    <col min="7948" max="8193" width="10.28515625" style="3"/>
    <col min="8194" max="8194" width="23.28515625" style="3" customWidth="1"/>
    <col min="8195" max="8195" width="14.5703125" style="3" customWidth="1"/>
    <col min="8196" max="8196" width="16.140625" style="3" customWidth="1"/>
    <col min="8197" max="8197" width="14.140625" style="3" customWidth="1"/>
    <col min="8198" max="8198" width="14.42578125" style="3" customWidth="1"/>
    <col min="8199" max="8199" width="16.28515625" style="3" customWidth="1"/>
    <col min="8200" max="8200" width="15.5703125" style="3" customWidth="1"/>
    <col min="8201" max="8201" width="19.5703125" style="3" customWidth="1"/>
    <col min="8202" max="8202" width="13.5703125" style="3" customWidth="1"/>
    <col min="8203" max="8203" width="9.28515625" style="3" customWidth="1"/>
    <col min="8204" max="8449" width="10.28515625" style="3"/>
    <col min="8450" max="8450" width="23.28515625" style="3" customWidth="1"/>
    <col min="8451" max="8451" width="14.5703125" style="3" customWidth="1"/>
    <col min="8452" max="8452" width="16.140625" style="3" customWidth="1"/>
    <col min="8453" max="8453" width="14.140625" style="3" customWidth="1"/>
    <col min="8454" max="8454" width="14.42578125" style="3" customWidth="1"/>
    <col min="8455" max="8455" width="16.28515625" style="3" customWidth="1"/>
    <col min="8456" max="8456" width="15.5703125" style="3" customWidth="1"/>
    <col min="8457" max="8457" width="19.5703125" style="3" customWidth="1"/>
    <col min="8458" max="8458" width="13.5703125" style="3" customWidth="1"/>
    <col min="8459" max="8459" width="9.28515625" style="3" customWidth="1"/>
    <col min="8460" max="8705" width="10.28515625" style="3"/>
    <col min="8706" max="8706" width="23.28515625" style="3" customWidth="1"/>
    <col min="8707" max="8707" width="14.5703125" style="3" customWidth="1"/>
    <col min="8708" max="8708" width="16.140625" style="3" customWidth="1"/>
    <col min="8709" max="8709" width="14.140625" style="3" customWidth="1"/>
    <col min="8710" max="8710" width="14.42578125" style="3" customWidth="1"/>
    <col min="8711" max="8711" width="16.28515625" style="3" customWidth="1"/>
    <col min="8712" max="8712" width="15.5703125" style="3" customWidth="1"/>
    <col min="8713" max="8713" width="19.5703125" style="3" customWidth="1"/>
    <col min="8714" max="8714" width="13.5703125" style="3" customWidth="1"/>
    <col min="8715" max="8715" width="9.28515625" style="3" customWidth="1"/>
    <col min="8716" max="8961" width="10.28515625" style="3"/>
    <col min="8962" max="8962" width="23.28515625" style="3" customWidth="1"/>
    <col min="8963" max="8963" width="14.5703125" style="3" customWidth="1"/>
    <col min="8964" max="8964" width="16.140625" style="3" customWidth="1"/>
    <col min="8965" max="8965" width="14.140625" style="3" customWidth="1"/>
    <col min="8966" max="8966" width="14.42578125" style="3" customWidth="1"/>
    <col min="8967" max="8967" width="16.28515625" style="3" customWidth="1"/>
    <col min="8968" max="8968" width="15.5703125" style="3" customWidth="1"/>
    <col min="8969" max="8969" width="19.5703125" style="3" customWidth="1"/>
    <col min="8970" max="8970" width="13.5703125" style="3" customWidth="1"/>
    <col min="8971" max="8971" width="9.28515625" style="3" customWidth="1"/>
    <col min="8972" max="9217" width="10.28515625" style="3"/>
    <col min="9218" max="9218" width="23.28515625" style="3" customWidth="1"/>
    <col min="9219" max="9219" width="14.5703125" style="3" customWidth="1"/>
    <col min="9220" max="9220" width="16.140625" style="3" customWidth="1"/>
    <col min="9221" max="9221" width="14.140625" style="3" customWidth="1"/>
    <col min="9222" max="9222" width="14.42578125" style="3" customWidth="1"/>
    <col min="9223" max="9223" width="16.28515625" style="3" customWidth="1"/>
    <col min="9224" max="9224" width="15.5703125" style="3" customWidth="1"/>
    <col min="9225" max="9225" width="19.5703125" style="3" customWidth="1"/>
    <col min="9226" max="9226" width="13.5703125" style="3" customWidth="1"/>
    <col min="9227" max="9227" width="9.28515625" style="3" customWidth="1"/>
    <col min="9228" max="9473" width="10.28515625" style="3"/>
    <col min="9474" max="9474" width="23.28515625" style="3" customWidth="1"/>
    <col min="9475" max="9475" width="14.5703125" style="3" customWidth="1"/>
    <col min="9476" max="9476" width="16.140625" style="3" customWidth="1"/>
    <col min="9477" max="9477" width="14.140625" style="3" customWidth="1"/>
    <col min="9478" max="9478" width="14.42578125" style="3" customWidth="1"/>
    <col min="9479" max="9479" width="16.28515625" style="3" customWidth="1"/>
    <col min="9480" max="9480" width="15.5703125" style="3" customWidth="1"/>
    <col min="9481" max="9481" width="19.5703125" style="3" customWidth="1"/>
    <col min="9482" max="9482" width="13.5703125" style="3" customWidth="1"/>
    <col min="9483" max="9483" width="9.28515625" style="3" customWidth="1"/>
    <col min="9484" max="9729" width="10.28515625" style="3"/>
    <col min="9730" max="9730" width="23.28515625" style="3" customWidth="1"/>
    <col min="9731" max="9731" width="14.5703125" style="3" customWidth="1"/>
    <col min="9732" max="9732" width="16.140625" style="3" customWidth="1"/>
    <col min="9733" max="9733" width="14.140625" style="3" customWidth="1"/>
    <col min="9734" max="9734" width="14.42578125" style="3" customWidth="1"/>
    <col min="9735" max="9735" width="16.28515625" style="3" customWidth="1"/>
    <col min="9736" max="9736" width="15.5703125" style="3" customWidth="1"/>
    <col min="9737" max="9737" width="19.5703125" style="3" customWidth="1"/>
    <col min="9738" max="9738" width="13.5703125" style="3" customWidth="1"/>
    <col min="9739" max="9739" width="9.28515625" style="3" customWidth="1"/>
    <col min="9740" max="9985" width="10.28515625" style="3"/>
    <col min="9986" max="9986" width="23.28515625" style="3" customWidth="1"/>
    <col min="9987" max="9987" width="14.5703125" style="3" customWidth="1"/>
    <col min="9988" max="9988" width="16.140625" style="3" customWidth="1"/>
    <col min="9989" max="9989" width="14.140625" style="3" customWidth="1"/>
    <col min="9990" max="9990" width="14.42578125" style="3" customWidth="1"/>
    <col min="9991" max="9991" width="16.28515625" style="3" customWidth="1"/>
    <col min="9992" max="9992" width="15.5703125" style="3" customWidth="1"/>
    <col min="9993" max="9993" width="19.5703125" style="3" customWidth="1"/>
    <col min="9994" max="9994" width="13.5703125" style="3" customWidth="1"/>
    <col min="9995" max="9995" width="9.28515625" style="3" customWidth="1"/>
    <col min="9996" max="10241" width="10.28515625" style="3"/>
    <col min="10242" max="10242" width="23.28515625" style="3" customWidth="1"/>
    <col min="10243" max="10243" width="14.5703125" style="3" customWidth="1"/>
    <col min="10244" max="10244" width="16.140625" style="3" customWidth="1"/>
    <col min="10245" max="10245" width="14.140625" style="3" customWidth="1"/>
    <col min="10246" max="10246" width="14.42578125" style="3" customWidth="1"/>
    <col min="10247" max="10247" width="16.28515625" style="3" customWidth="1"/>
    <col min="10248" max="10248" width="15.5703125" style="3" customWidth="1"/>
    <col min="10249" max="10249" width="19.5703125" style="3" customWidth="1"/>
    <col min="10250" max="10250" width="13.5703125" style="3" customWidth="1"/>
    <col min="10251" max="10251" width="9.28515625" style="3" customWidth="1"/>
    <col min="10252" max="10497" width="10.28515625" style="3"/>
    <col min="10498" max="10498" width="23.28515625" style="3" customWidth="1"/>
    <col min="10499" max="10499" width="14.5703125" style="3" customWidth="1"/>
    <col min="10500" max="10500" width="16.140625" style="3" customWidth="1"/>
    <col min="10501" max="10501" width="14.140625" style="3" customWidth="1"/>
    <col min="10502" max="10502" width="14.42578125" style="3" customWidth="1"/>
    <col min="10503" max="10503" width="16.28515625" style="3" customWidth="1"/>
    <col min="10504" max="10504" width="15.5703125" style="3" customWidth="1"/>
    <col min="10505" max="10505" width="19.5703125" style="3" customWidth="1"/>
    <col min="10506" max="10506" width="13.5703125" style="3" customWidth="1"/>
    <col min="10507" max="10507" width="9.28515625" style="3" customWidth="1"/>
    <col min="10508" max="10753" width="10.28515625" style="3"/>
    <col min="10754" max="10754" width="23.28515625" style="3" customWidth="1"/>
    <col min="10755" max="10755" width="14.5703125" style="3" customWidth="1"/>
    <col min="10756" max="10756" width="16.140625" style="3" customWidth="1"/>
    <col min="10757" max="10757" width="14.140625" style="3" customWidth="1"/>
    <col min="10758" max="10758" width="14.42578125" style="3" customWidth="1"/>
    <col min="10759" max="10759" width="16.28515625" style="3" customWidth="1"/>
    <col min="10760" max="10760" width="15.5703125" style="3" customWidth="1"/>
    <col min="10761" max="10761" width="19.5703125" style="3" customWidth="1"/>
    <col min="10762" max="10762" width="13.5703125" style="3" customWidth="1"/>
    <col min="10763" max="10763" width="9.28515625" style="3" customWidth="1"/>
    <col min="10764" max="11009" width="10.28515625" style="3"/>
    <col min="11010" max="11010" width="23.28515625" style="3" customWidth="1"/>
    <col min="11011" max="11011" width="14.5703125" style="3" customWidth="1"/>
    <col min="11012" max="11012" width="16.140625" style="3" customWidth="1"/>
    <col min="11013" max="11013" width="14.140625" style="3" customWidth="1"/>
    <col min="11014" max="11014" width="14.42578125" style="3" customWidth="1"/>
    <col min="11015" max="11015" width="16.28515625" style="3" customWidth="1"/>
    <col min="11016" max="11016" width="15.5703125" style="3" customWidth="1"/>
    <col min="11017" max="11017" width="19.5703125" style="3" customWidth="1"/>
    <col min="11018" max="11018" width="13.5703125" style="3" customWidth="1"/>
    <col min="11019" max="11019" width="9.28515625" style="3" customWidth="1"/>
    <col min="11020" max="11265" width="10.28515625" style="3"/>
    <col min="11266" max="11266" width="23.28515625" style="3" customWidth="1"/>
    <col min="11267" max="11267" width="14.5703125" style="3" customWidth="1"/>
    <col min="11268" max="11268" width="16.140625" style="3" customWidth="1"/>
    <col min="11269" max="11269" width="14.140625" style="3" customWidth="1"/>
    <col min="11270" max="11270" width="14.42578125" style="3" customWidth="1"/>
    <col min="11271" max="11271" width="16.28515625" style="3" customWidth="1"/>
    <col min="11272" max="11272" width="15.5703125" style="3" customWidth="1"/>
    <col min="11273" max="11273" width="19.5703125" style="3" customWidth="1"/>
    <col min="11274" max="11274" width="13.5703125" style="3" customWidth="1"/>
    <col min="11275" max="11275" width="9.28515625" style="3" customWidth="1"/>
    <col min="11276" max="11521" width="10.28515625" style="3"/>
    <col min="11522" max="11522" width="23.28515625" style="3" customWidth="1"/>
    <col min="11523" max="11523" width="14.5703125" style="3" customWidth="1"/>
    <col min="11524" max="11524" width="16.140625" style="3" customWidth="1"/>
    <col min="11525" max="11525" width="14.140625" style="3" customWidth="1"/>
    <col min="11526" max="11526" width="14.42578125" style="3" customWidth="1"/>
    <col min="11527" max="11527" width="16.28515625" style="3" customWidth="1"/>
    <col min="11528" max="11528" width="15.5703125" style="3" customWidth="1"/>
    <col min="11529" max="11529" width="19.5703125" style="3" customWidth="1"/>
    <col min="11530" max="11530" width="13.5703125" style="3" customWidth="1"/>
    <col min="11531" max="11531" width="9.28515625" style="3" customWidth="1"/>
    <col min="11532" max="11777" width="10.28515625" style="3"/>
    <col min="11778" max="11778" width="23.28515625" style="3" customWidth="1"/>
    <col min="11779" max="11779" width="14.5703125" style="3" customWidth="1"/>
    <col min="11780" max="11780" width="16.140625" style="3" customWidth="1"/>
    <col min="11781" max="11781" width="14.140625" style="3" customWidth="1"/>
    <col min="11782" max="11782" width="14.42578125" style="3" customWidth="1"/>
    <col min="11783" max="11783" width="16.28515625" style="3" customWidth="1"/>
    <col min="11784" max="11784" width="15.5703125" style="3" customWidth="1"/>
    <col min="11785" max="11785" width="19.5703125" style="3" customWidth="1"/>
    <col min="11786" max="11786" width="13.5703125" style="3" customWidth="1"/>
    <col min="11787" max="11787" width="9.28515625" style="3" customWidth="1"/>
    <col min="11788" max="12033" width="10.28515625" style="3"/>
    <col min="12034" max="12034" width="23.28515625" style="3" customWidth="1"/>
    <col min="12035" max="12035" width="14.5703125" style="3" customWidth="1"/>
    <col min="12036" max="12036" width="16.140625" style="3" customWidth="1"/>
    <col min="12037" max="12037" width="14.140625" style="3" customWidth="1"/>
    <col min="12038" max="12038" width="14.42578125" style="3" customWidth="1"/>
    <col min="12039" max="12039" width="16.28515625" style="3" customWidth="1"/>
    <col min="12040" max="12040" width="15.5703125" style="3" customWidth="1"/>
    <col min="12041" max="12041" width="19.5703125" style="3" customWidth="1"/>
    <col min="12042" max="12042" width="13.5703125" style="3" customWidth="1"/>
    <col min="12043" max="12043" width="9.28515625" style="3" customWidth="1"/>
    <col min="12044" max="12289" width="10.28515625" style="3"/>
    <col min="12290" max="12290" width="23.28515625" style="3" customWidth="1"/>
    <col min="12291" max="12291" width="14.5703125" style="3" customWidth="1"/>
    <col min="12292" max="12292" width="16.140625" style="3" customWidth="1"/>
    <col min="12293" max="12293" width="14.140625" style="3" customWidth="1"/>
    <col min="12294" max="12294" width="14.42578125" style="3" customWidth="1"/>
    <col min="12295" max="12295" width="16.28515625" style="3" customWidth="1"/>
    <col min="12296" max="12296" width="15.5703125" style="3" customWidth="1"/>
    <col min="12297" max="12297" width="19.5703125" style="3" customWidth="1"/>
    <col min="12298" max="12298" width="13.5703125" style="3" customWidth="1"/>
    <col min="12299" max="12299" width="9.28515625" style="3" customWidth="1"/>
    <col min="12300" max="12545" width="10.28515625" style="3"/>
    <col min="12546" max="12546" width="23.28515625" style="3" customWidth="1"/>
    <col min="12547" max="12547" width="14.5703125" style="3" customWidth="1"/>
    <col min="12548" max="12548" width="16.140625" style="3" customWidth="1"/>
    <col min="12549" max="12549" width="14.140625" style="3" customWidth="1"/>
    <col min="12550" max="12550" width="14.42578125" style="3" customWidth="1"/>
    <col min="12551" max="12551" width="16.28515625" style="3" customWidth="1"/>
    <col min="12552" max="12552" width="15.5703125" style="3" customWidth="1"/>
    <col min="12553" max="12553" width="19.5703125" style="3" customWidth="1"/>
    <col min="12554" max="12554" width="13.5703125" style="3" customWidth="1"/>
    <col min="12555" max="12555" width="9.28515625" style="3" customWidth="1"/>
    <col min="12556" max="12801" width="10.28515625" style="3"/>
    <col min="12802" max="12802" width="23.28515625" style="3" customWidth="1"/>
    <col min="12803" max="12803" width="14.5703125" style="3" customWidth="1"/>
    <col min="12804" max="12804" width="16.140625" style="3" customWidth="1"/>
    <col min="12805" max="12805" width="14.140625" style="3" customWidth="1"/>
    <col min="12806" max="12806" width="14.42578125" style="3" customWidth="1"/>
    <col min="12807" max="12807" width="16.28515625" style="3" customWidth="1"/>
    <col min="12808" max="12808" width="15.5703125" style="3" customWidth="1"/>
    <col min="12809" max="12809" width="19.5703125" style="3" customWidth="1"/>
    <col min="12810" max="12810" width="13.5703125" style="3" customWidth="1"/>
    <col min="12811" max="12811" width="9.28515625" style="3" customWidth="1"/>
    <col min="12812" max="13057" width="10.28515625" style="3"/>
    <col min="13058" max="13058" width="23.28515625" style="3" customWidth="1"/>
    <col min="13059" max="13059" width="14.5703125" style="3" customWidth="1"/>
    <col min="13060" max="13060" width="16.140625" style="3" customWidth="1"/>
    <col min="13061" max="13061" width="14.140625" style="3" customWidth="1"/>
    <col min="13062" max="13062" width="14.42578125" style="3" customWidth="1"/>
    <col min="13063" max="13063" width="16.28515625" style="3" customWidth="1"/>
    <col min="13064" max="13064" width="15.5703125" style="3" customWidth="1"/>
    <col min="13065" max="13065" width="19.5703125" style="3" customWidth="1"/>
    <col min="13066" max="13066" width="13.5703125" style="3" customWidth="1"/>
    <col min="13067" max="13067" width="9.28515625" style="3" customWidth="1"/>
    <col min="13068" max="13313" width="10.28515625" style="3"/>
    <col min="13314" max="13314" width="23.28515625" style="3" customWidth="1"/>
    <col min="13315" max="13315" width="14.5703125" style="3" customWidth="1"/>
    <col min="13316" max="13316" width="16.140625" style="3" customWidth="1"/>
    <col min="13317" max="13317" width="14.140625" style="3" customWidth="1"/>
    <col min="13318" max="13318" width="14.42578125" style="3" customWidth="1"/>
    <col min="13319" max="13319" width="16.28515625" style="3" customWidth="1"/>
    <col min="13320" max="13320" width="15.5703125" style="3" customWidth="1"/>
    <col min="13321" max="13321" width="19.5703125" style="3" customWidth="1"/>
    <col min="13322" max="13322" width="13.5703125" style="3" customWidth="1"/>
    <col min="13323" max="13323" width="9.28515625" style="3" customWidth="1"/>
    <col min="13324" max="13569" width="10.28515625" style="3"/>
    <col min="13570" max="13570" width="23.28515625" style="3" customWidth="1"/>
    <col min="13571" max="13571" width="14.5703125" style="3" customWidth="1"/>
    <col min="13572" max="13572" width="16.140625" style="3" customWidth="1"/>
    <col min="13573" max="13573" width="14.140625" style="3" customWidth="1"/>
    <col min="13574" max="13574" width="14.42578125" style="3" customWidth="1"/>
    <col min="13575" max="13575" width="16.28515625" style="3" customWidth="1"/>
    <col min="13576" max="13576" width="15.5703125" style="3" customWidth="1"/>
    <col min="13577" max="13577" width="19.5703125" style="3" customWidth="1"/>
    <col min="13578" max="13578" width="13.5703125" style="3" customWidth="1"/>
    <col min="13579" max="13579" width="9.28515625" style="3" customWidth="1"/>
    <col min="13580" max="13825" width="10.28515625" style="3"/>
    <col min="13826" max="13826" width="23.28515625" style="3" customWidth="1"/>
    <col min="13827" max="13827" width="14.5703125" style="3" customWidth="1"/>
    <col min="13828" max="13828" width="16.140625" style="3" customWidth="1"/>
    <col min="13829" max="13829" width="14.140625" style="3" customWidth="1"/>
    <col min="13830" max="13830" width="14.42578125" style="3" customWidth="1"/>
    <col min="13831" max="13831" width="16.28515625" style="3" customWidth="1"/>
    <col min="13832" max="13832" width="15.5703125" style="3" customWidth="1"/>
    <col min="13833" max="13833" width="19.5703125" style="3" customWidth="1"/>
    <col min="13834" max="13834" width="13.5703125" style="3" customWidth="1"/>
    <col min="13835" max="13835" width="9.28515625" style="3" customWidth="1"/>
    <col min="13836" max="14081" width="10.28515625" style="3"/>
    <col min="14082" max="14082" width="23.28515625" style="3" customWidth="1"/>
    <col min="14083" max="14083" width="14.5703125" style="3" customWidth="1"/>
    <col min="14084" max="14084" width="16.140625" style="3" customWidth="1"/>
    <col min="14085" max="14085" width="14.140625" style="3" customWidth="1"/>
    <col min="14086" max="14086" width="14.42578125" style="3" customWidth="1"/>
    <col min="14087" max="14087" width="16.28515625" style="3" customWidth="1"/>
    <col min="14088" max="14088" width="15.5703125" style="3" customWidth="1"/>
    <col min="14089" max="14089" width="19.5703125" style="3" customWidth="1"/>
    <col min="14090" max="14090" width="13.5703125" style="3" customWidth="1"/>
    <col min="14091" max="14091" width="9.28515625" style="3" customWidth="1"/>
    <col min="14092" max="14337" width="10.28515625" style="3"/>
    <col min="14338" max="14338" width="23.28515625" style="3" customWidth="1"/>
    <col min="14339" max="14339" width="14.5703125" style="3" customWidth="1"/>
    <col min="14340" max="14340" width="16.140625" style="3" customWidth="1"/>
    <col min="14341" max="14341" width="14.140625" style="3" customWidth="1"/>
    <col min="14342" max="14342" width="14.42578125" style="3" customWidth="1"/>
    <col min="14343" max="14343" width="16.28515625" style="3" customWidth="1"/>
    <col min="14344" max="14344" width="15.5703125" style="3" customWidth="1"/>
    <col min="14345" max="14345" width="19.5703125" style="3" customWidth="1"/>
    <col min="14346" max="14346" width="13.5703125" style="3" customWidth="1"/>
    <col min="14347" max="14347" width="9.28515625" style="3" customWidth="1"/>
    <col min="14348" max="14593" width="10.28515625" style="3"/>
    <col min="14594" max="14594" width="23.28515625" style="3" customWidth="1"/>
    <col min="14595" max="14595" width="14.5703125" style="3" customWidth="1"/>
    <col min="14596" max="14596" width="16.140625" style="3" customWidth="1"/>
    <col min="14597" max="14597" width="14.140625" style="3" customWidth="1"/>
    <col min="14598" max="14598" width="14.42578125" style="3" customWidth="1"/>
    <col min="14599" max="14599" width="16.28515625" style="3" customWidth="1"/>
    <col min="14600" max="14600" width="15.5703125" style="3" customWidth="1"/>
    <col min="14601" max="14601" width="19.5703125" style="3" customWidth="1"/>
    <col min="14602" max="14602" width="13.5703125" style="3" customWidth="1"/>
    <col min="14603" max="14603" width="9.28515625" style="3" customWidth="1"/>
    <col min="14604" max="14849" width="10.28515625" style="3"/>
    <col min="14850" max="14850" width="23.28515625" style="3" customWidth="1"/>
    <col min="14851" max="14851" width="14.5703125" style="3" customWidth="1"/>
    <col min="14852" max="14852" width="16.140625" style="3" customWidth="1"/>
    <col min="14853" max="14853" width="14.140625" style="3" customWidth="1"/>
    <col min="14854" max="14854" width="14.42578125" style="3" customWidth="1"/>
    <col min="14855" max="14855" width="16.28515625" style="3" customWidth="1"/>
    <col min="14856" max="14856" width="15.5703125" style="3" customWidth="1"/>
    <col min="14857" max="14857" width="19.5703125" style="3" customWidth="1"/>
    <col min="14858" max="14858" width="13.5703125" style="3" customWidth="1"/>
    <col min="14859" max="14859" width="9.28515625" style="3" customWidth="1"/>
    <col min="14860" max="15105" width="10.28515625" style="3"/>
    <col min="15106" max="15106" width="23.28515625" style="3" customWidth="1"/>
    <col min="15107" max="15107" width="14.5703125" style="3" customWidth="1"/>
    <col min="15108" max="15108" width="16.140625" style="3" customWidth="1"/>
    <col min="15109" max="15109" width="14.140625" style="3" customWidth="1"/>
    <col min="15110" max="15110" width="14.42578125" style="3" customWidth="1"/>
    <col min="15111" max="15111" width="16.28515625" style="3" customWidth="1"/>
    <col min="15112" max="15112" width="15.5703125" style="3" customWidth="1"/>
    <col min="15113" max="15113" width="19.5703125" style="3" customWidth="1"/>
    <col min="15114" max="15114" width="13.5703125" style="3" customWidth="1"/>
    <col min="15115" max="15115" width="9.28515625" style="3" customWidth="1"/>
    <col min="15116" max="15361" width="10.28515625" style="3"/>
    <col min="15362" max="15362" width="23.28515625" style="3" customWidth="1"/>
    <col min="15363" max="15363" width="14.5703125" style="3" customWidth="1"/>
    <col min="15364" max="15364" width="16.140625" style="3" customWidth="1"/>
    <col min="15365" max="15365" width="14.140625" style="3" customWidth="1"/>
    <col min="15366" max="15366" width="14.42578125" style="3" customWidth="1"/>
    <col min="15367" max="15367" width="16.28515625" style="3" customWidth="1"/>
    <col min="15368" max="15368" width="15.5703125" style="3" customWidth="1"/>
    <col min="15369" max="15369" width="19.5703125" style="3" customWidth="1"/>
    <col min="15370" max="15370" width="13.5703125" style="3" customWidth="1"/>
    <col min="15371" max="15371" width="9.28515625" style="3" customWidth="1"/>
    <col min="15372" max="15617" width="10.28515625" style="3"/>
    <col min="15618" max="15618" width="23.28515625" style="3" customWidth="1"/>
    <col min="15619" max="15619" width="14.5703125" style="3" customWidth="1"/>
    <col min="15620" max="15620" width="16.140625" style="3" customWidth="1"/>
    <col min="15621" max="15621" width="14.140625" style="3" customWidth="1"/>
    <col min="15622" max="15622" width="14.42578125" style="3" customWidth="1"/>
    <col min="15623" max="15623" width="16.28515625" style="3" customWidth="1"/>
    <col min="15624" max="15624" width="15.5703125" style="3" customWidth="1"/>
    <col min="15625" max="15625" width="19.5703125" style="3" customWidth="1"/>
    <col min="15626" max="15626" width="13.5703125" style="3" customWidth="1"/>
    <col min="15627" max="15627" width="9.28515625" style="3" customWidth="1"/>
    <col min="15628" max="15873" width="10.28515625" style="3"/>
    <col min="15874" max="15874" width="23.28515625" style="3" customWidth="1"/>
    <col min="15875" max="15875" width="14.5703125" style="3" customWidth="1"/>
    <col min="15876" max="15876" width="16.140625" style="3" customWidth="1"/>
    <col min="15877" max="15877" width="14.140625" style="3" customWidth="1"/>
    <col min="15878" max="15878" width="14.42578125" style="3" customWidth="1"/>
    <col min="15879" max="15879" width="16.28515625" style="3" customWidth="1"/>
    <col min="15880" max="15880" width="15.5703125" style="3" customWidth="1"/>
    <col min="15881" max="15881" width="19.5703125" style="3" customWidth="1"/>
    <col min="15882" max="15882" width="13.5703125" style="3" customWidth="1"/>
    <col min="15883" max="15883" width="9.28515625" style="3" customWidth="1"/>
    <col min="15884" max="16129" width="10.28515625" style="3"/>
    <col min="16130" max="16130" width="23.28515625" style="3" customWidth="1"/>
    <col min="16131" max="16131" width="14.5703125" style="3" customWidth="1"/>
    <col min="16132" max="16132" width="16.140625" style="3" customWidth="1"/>
    <col min="16133" max="16133" width="14.140625" style="3" customWidth="1"/>
    <col min="16134" max="16134" width="14.42578125" style="3" customWidth="1"/>
    <col min="16135" max="16135" width="16.28515625" style="3" customWidth="1"/>
    <col min="16136" max="16136" width="15.5703125" style="3" customWidth="1"/>
    <col min="16137" max="16137" width="19.5703125" style="3" customWidth="1"/>
    <col min="16138" max="16138" width="13.5703125" style="3" customWidth="1"/>
    <col min="16139" max="16139" width="9.28515625" style="3" customWidth="1"/>
    <col min="16140" max="16384" width="10.28515625" style="3"/>
  </cols>
  <sheetData>
    <row r="1" spans="2:13" x14ac:dyDescent="0.25">
      <c r="B1" s="14"/>
    </row>
    <row r="2" spans="2:13" ht="15.75" x14ac:dyDescent="0.25">
      <c r="B2" s="74" t="s">
        <v>75</v>
      </c>
      <c r="C2" s="75"/>
      <c r="D2" s="75"/>
      <c r="E2" s="75"/>
      <c r="F2" s="75"/>
      <c r="G2" s="75"/>
      <c r="H2" s="75"/>
      <c r="I2" s="76"/>
    </row>
    <row r="3" spans="2:13" ht="15.75" thickBot="1" x14ac:dyDescent="0.3">
      <c r="B3" s="4"/>
      <c r="C3" s="5"/>
      <c r="D3" s="5"/>
      <c r="E3" s="5"/>
      <c r="F3" s="5"/>
      <c r="G3" s="5"/>
    </row>
    <row r="4" spans="2:13" ht="15" customHeight="1" x14ac:dyDescent="0.25">
      <c r="B4" s="80" t="s">
        <v>77</v>
      </c>
      <c r="C4" s="82" t="s">
        <v>69</v>
      </c>
      <c r="D4" s="82"/>
      <c r="E4" s="82"/>
      <c r="F4" s="82" t="s">
        <v>70</v>
      </c>
      <c r="G4" s="82"/>
      <c r="H4" s="82"/>
      <c r="I4" s="83" t="s">
        <v>78</v>
      </c>
      <c r="J4" s="6"/>
      <c r="K4" s="6"/>
      <c r="L4" s="7"/>
      <c r="M4" s="5"/>
    </row>
    <row r="5" spans="2:13" ht="69" customHeight="1" x14ac:dyDescent="0.25">
      <c r="B5" s="81"/>
      <c r="C5" s="31" t="s">
        <v>65</v>
      </c>
      <c r="D5" s="31" t="s">
        <v>66</v>
      </c>
      <c r="E5" s="31" t="s">
        <v>67</v>
      </c>
      <c r="F5" s="31" t="s">
        <v>65</v>
      </c>
      <c r="G5" s="31" t="s">
        <v>66</v>
      </c>
      <c r="H5" s="31" t="s">
        <v>67</v>
      </c>
      <c r="I5" s="84"/>
      <c r="J5" s="7"/>
      <c r="K5" s="7"/>
      <c r="L5" s="7"/>
    </row>
    <row r="6" spans="2:13" x14ac:dyDescent="0.25">
      <c r="B6" s="77" t="s">
        <v>68</v>
      </c>
      <c r="C6" s="78"/>
      <c r="D6" s="78"/>
      <c r="E6" s="78"/>
      <c r="F6" s="78"/>
      <c r="G6" s="78"/>
      <c r="H6" s="78"/>
      <c r="I6" s="79"/>
      <c r="J6" s="7"/>
      <c r="K6" s="7"/>
      <c r="L6" s="7"/>
    </row>
    <row r="7" spans="2:13" x14ac:dyDescent="0.25">
      <c r="B7" s="41" t="s">
        <v>86</v>
      </c>
      <c r="C7" s="28" t="s">
        <v>25</v>
      </c>
      <c r="D7" s="27" t="s">
        <v>25</v>
      </c>
      <c r="E7" s="27" t="s">
        <v>25</v>
      </c>
      <c r="F7" s="28">
        <v>163172</v>
      </c>
      <c r="G7" s="27">
        <f t="shared" ref="G7:G21" si="0">F7/F$26</f>
        <v>5.4955872797113076E-4</v>
      </c>
      <c r="H7" s="27">
        <f t="shared" ref="H7:H21" si="1">F7/F$39</f>
        <v>4.056724177823257E-4</v>
      </c>
      <c r="I7" s="29" t="s">
        <v>25</v>
      </c>
      <c r="J7" s="7"/>
      <c r="K7" s="7"/>
      <c r="L7" s="7"/>
    </row>
    <row r="8" spans="2:13" x14ac:dyDescent="0.25">
      <c r="B8" s="41" t="s">
        <v>87</v>
      </c>
      <c r="C8" s="28" t="s">
        <v>25</v>
      </c>
      <c r="D8" s="27" t="s">
        <v>25</v>
      </c>
      <c r="E8" s="27" t="s">
        <v>25</v>
      </c>
      <c r="F8" s="28">
        <v>39584959</v>
      </c>
      <c r="G8" s="27">
        <f t="shared" si="0"/>
        <v>0.13332103372410317</v>
      </c>
      <c r="H8" s="27">
        <f t="shared" si="1"/>
        <v>9.8414715915379064E-2</v>
      </c>
      <c r="I8" s="29" t="s">
        <v>25</v>
      </c>
      <c r="J8" s="7"/>
      <c r="K8" s="7"/>
      <c r="L8" s="7"/>
    </row>
    <row r="9" spans="2:13" x14ac:dyDescent="0.25">
      <c r="B9" s="41" t="s">
        <v>26</v>
      </c>
      <c r="C9" s="28">
        <v>8980601</v>
      </c>
      <c r="D9" s="27">
        <f t="shared" ref="D9:D25" si="2">C9/C$26</f>
        <v>3.3812024973546968E-2</v>
      </c>
      <c r="E9" s="27">
        <f t="shared" ref="E9:E26" si="3">C9/C$39</f>
        <v>2.4904950088037961E-2</v>
      </c>
      <c r="F9" s="28">
        <v>9489066</v>
      </c>
      <c r="G9" s="27">
        <f t="shared" si="0"/>
        <v>3.195890863992662E-2</v>
      </c>
      <c r="H9" s="27">
        <f t="shared" si="1"/>
        <v>2.359137809621787E-2</v>
      </c>
      <c r="I9" s="29">
        <f t="shared" ref="I9:I14" si="4">(F9-C9)/C9</f>
        <v>5.6618148384501216E-2</v>
      </c>
      <c r="J9" s="7"/>
      <c r="K9" s="7"/>
      <c r="L9" s="7"/>
    </row>
    <row r="10" spans="2:13" x14ac:dyDescent="0.25">
      <c r="B10" s="41" t="s">
        <v>27</v>
      </c>
      <c r="C10" s="28">
        <v>32660228</v>
      </c>
      <c r="D10" s="27">
        <f t="shared" si="2"/>
        <v>0.12296598465712238</v>
      </c>
      <c r="E10" s="27">
        <f t="shared" si="3"/>
        <v>9.0573152977616964E-2</v>
      </c>
      <c r="F10" s="28">
        <v>34830065</v>
      </c>
      <c r="G10" s="27">
        <f t="shared" si="0"/>
        <v>0.1173066838461979</v>
      </c>
      <c r="H10" s="27">
        <f t="shared" si="1"/>
        <v>8.6593267717902336E-2</v>
      </c>
      <c r="I10" s="29">
        <f t="shared" si="4"/>
        <v>6.6436676437163875E-2</v>
      </c>
      <c r="J10" s="7"/>
      <c r="K10" s="7"/>
      <c r="L10" s="7"/>
    </row>
    <row r="11" spans="2:13" x14ac:dyDescent="0.25">
      <c r="B11" s="41" t="s">
        <v>28</v>
      </c>
      <c r="C11" s="28">
        <v>24091584</v>
      </c>
      <c r="D11" s="27">
        <f t="shared" si="2"/>
        <v>9.0704980642198063E-2</v>
      </c>
      <c r="E11" s="27">
        <f t="shared" si="3"/>
        <v>6.6810639628881618E-2</v>
      </c>
      <c r="F11" s="28">
        <v>28191297</v>
      </c>
      <c r="G11" s="27">
        <f t="shared" si="0"/>
        <v>9.4947499075676928E-2</v>
      </c>
      <c r="H11" s="27">
        <f t="shared" si="1"/>
        <v>7.0088199044012603E-2</v>
      </c>
      <c r="I11" s="29">
        <f t="shared" si="4"/>
        <v>0.17017199865313962</v>
      </c>
      <c r="J11" s="7"/>
      <c r="K11" s="7"/>
      <c r="L11" s="7"/>
    </row>
    <row r="12" spans="2:13" x14ac:dyDescent="0.25">
      <c r="B12" s="41" t="s">
        <v>29</v>
      </c>
      <c r="C12" s="28">
        <v>12611826</v>
      </c>
      <c r="D12" s="27">
        <f t="shared" si="2"/>
        <v>4.7483612252011746E-2</v>
      </c>
      <c r="E12" s="27">
        <f t="shared" si="3"/>
        <v>3.4975041987615245E-2</v>
      </c>
      <c r="F12" s="28">
        <v>15333768</v>
      </c>
      <c r="G12" s="27">
        <f t="shared" si="0"/>
        <v>5.1643701352465064E-2</v>
      </c>
      <c r="H12" s="27">
        <f t="shared" si="1"/>
        <v>3.812226814817038E-2</v>
      </c>
      <c r="I12" s="29">
        <f t="shared" si="4"/>
        <v>0.21582457607645394</v>
      </c>
      <c r="J12" s="7"/>
      <c r="K12" s="7"/>
      <c r="L12" s="7"/>
    </row>
    <row r="13" spans="2:13" x14ac:dyDescent="0.25">
      <c r="B13" s="41" t="s">
        <v>30</v>
      </c>
      <c r="C13" s="28">
        <v>8293664</v>
      </c>
      <c r="D13" s="27">
        <f t="shared" si="2"/>
        <v>3.1225702410140194E-2</v>
      </c>
      <c r="E13" s="27">
        <f t="shared" si="3"/>
        <v>2.2999940423470241E-2</v>
      </c>
      <c r="F13" s="28">
        <v>8390410</v>
      </c>
      <c r="G13" s="27">
        <f t="shared" si="0"/>
        <v>2.8258665988994774E-2</v>
      </c>
      <c r="H13" s="27">
        <f t="shared" si="1"/>
        <v>2.0859938659114331E-2</v>
      </c>
      <c r="I13" s="30">
        <f t="shared" si="4"/>
        <v>1.1665049367806556E-2</v>
      </c>
      <c r="J13" s="7"/>
      <c r="K13" s="7"/>
      <c r="L13" s="7"/>
    </row>
    <row r="14" spans="2:13" x14ac:dyDescent="0.25">
      <c r="B14" s="41" t="s">
        <v>31</v>
      </c>
      <c r="C14" s="28">
        <v>1445612</v>
      </c>
      <c r="D14" s="27">
        <f t="shared" si="2"/>
        <v>5.4427391937420643E-3</v>
      </c>
      <c r="E14" s="27">
        <f t="shared" si="3"/>
        <v>4.0089627305197875E-3</v>
      </c>
      <c r="F14" s="28">
        <v>913334</v>
      </c>
      <c r="G14" s="27">
        <f t="shared" si="0"/>
        <v>3.0760833430538621E-3</v>
      </c>
      <c r="H14" s="27">
        <f t="shared" si="1"/>
        <v>2.2706984778197402E-3</v>
      </c>
      <c r="I14" s="30">
        <f t="shared" si="4"/>
        <v>-0.36820253290647836</v>
      </c>
      <c r="J14" s="7"/>
      <c r="K14" s="7"/>
      <c r="L14" s="7"/>
    </row>
    <row r="15" spans="2:13" x14ac:dyDescent="0.25">
      <c r="B15" s="41" t="s">
        <v>32</v>
      </c>
      <c r="C15" s="28">
        <v>12717135</v>
      </c>
      <c r="D15" s="27">
        <f t="shared" si="2"/>
        <v>4.7880101366486301E-2</v>
      </c>
      <c r="E15" s="27">
        <f t="shared" si="3"/>
        <v>3.5267084289552629E-2</v>
      </c>
      <c r="F15" s="28">
        <v>13696779</v>
      </c>
      <c r="G15" s="27">
        <f t="shared" si="0"/>
        <v>4.6130368228260339E-2</v>
      </c>
      <c r="H15" s="27">
        <f t="shared" si="1"/>
        <v>3.4052444370113656E-2</v>
      </c>
      <c r="I15" s="29">
        <f t="shared" ref="I15:I26" si="5">(F15-C15)/C15</f>
        <v>7.703338841649475E-2</v>
      </c>
      <c r="J15" s="7"/>
      <c r="K15" s="7"/>
      <c r="L15" s="7"/>
    </row>
    <row r="16" spans="2:13" x14ac:dyDescent="0.25">
      <c r="B16" s="41" t="s">
        <v>33</v>
      </c>
      <c r="C16" s="28">
        <v>6442380</v>
      </c>
      <c r="D16" s="27">
        <f t="shared" si="2"/>
        <v>2.4255605326311627E-2</v>
      </c>
      <c r="E16" s="27">
        <f t="shared" si="3"/>
        <v>1.7865970478832541E-2</v>
      </c>
      <c r="F16" s="28">
        <v>10386903</v>
      </c>
      <c r="G16" s="27">
        <f t="shared" si="0"/>
        <v>3.4982798520821722E-2</v>
      </c>
      <c r="H16" s="27">
        <f t="shared" si="1"/>
        <v>2.5823548484301791E-2</v>
      </c>
      <c r="I16" s="29">
        <f t="shared" si="5"/>
        <v>0.61227729503692729</v>
      </c>
      <c r="J16" s="7"/>
      <c r="K16" s="7"/>
      <c r="L16" s="7"/>
    </row>
    <row r="17" spans="2:12" x14ac:dyDescent="0.25">
      <c r="B17" s="41" t="s">
        <v>34</v>
      </c>
      <c r="C17" s="28">
        <v>49480340</v>
      </c>
      <c r="D17" s="27">
        <f t="shared" si="2"/>
        <v>0.18629382284989557</v>
      </c>
      <c r="E17" s="27">
        <f t="shared" si="3"/>
        <v>0.13721858904979167</v>
      </c>
      <c r="F17" s="28">
        <v>52621041</v>
      </c>
      <c r="G17" s="27">
        <f t="shared" si="0"/>
        <v>0.17722619295269237</v>
      </c>
      <c r="H17" s="27">
        <f t="shared" si="1"/>
        <v>0.13082455892366882</v>
      </c>
      <c r="I17" s="29">
        <f t="shared" si="5"/>
        <v>6.3473715014892781E-2</v>
      </c>
      <c r="J17" s="7"/>
      <c r="K17" s="7"/>
      <c r="L17" s="7"/>
    </row>
    <row r="18" spans="2:12" x14ac:dyDescent="0.25">
      <c r="B18" s="41" t="s">
        <v>80</v>
      </c>
      <c r="C18" s="28">
        <v>23861923</v>
      </c>
      <c r="D18" s="27">
        <f t="shared" si="2"/>
        <v>8.9840305386338262E-2</v>
      </c>
      <c r="E18" s="27">
        <f t="shared" si="3"/>
        <v>6.6173745088953961E-2</v>
      </c>
      <c r="F18" s="28">
        <v>29702409</v>
      </c>
      <c r="G18" s="27">
        <f t="shared" si="0"/>
        <v>0.10003688198783042</v>
      </c>
      <c r="H18" s="27">
        <f t="shared" si="1"/>
        <v>7.3845071905654841E-2</v>
      </c>
      <c r="I18" s="29">
        <f t="shared" si="5"/>
        <v>0.24476174866543657</v>
      </c>
      <c r="J18" s="7"/>
      <c r="K18" s="7"/>
      <c r="L18" s="7"/>
    </row>
    <row r="19" spans="2:12" x14ac:dyDescent="0.25">
      <c r="B19" s="41" t="s">
        <v>88</v>
      </c>
      <c r="C19" s="28">
        <v>21106856</v>
      </c>
      <c r="D19" s="27">
        <f t="shared" si="2"/>
        <v>7.9467459047012509E-2</v>
      </c>
      <c r="E19" s="27">
        <f t="shared" si="3"/>
        <v>5.8533409422755173E-2</v>
      </c>
      <c r="F19" s="28">
        <v>26641389</v>
      </c>
      <c r="G19" s="27">
        <f t="shared" si="0"/>
        <v>8.9727452321624268E-2</v>
      </c>
      <c r="H19" s="27">
        <f t="shared" si="1"/>
        <v>6.6234872948235338E-2</v>
      </c>
      <c r="I19" s="29">
        <f t="shared" si="5"/>
        <v>0.26221494096515369</v>
      </c>
      <c r="J19" s="7"/>
      <c r="K19" s="7"/>
      <c r="L19" s="7"/>
    </row>
    <row r="20" spans="2:12" x14ac:dyDescent="0.25">
      <c r="B20" s="41" t="s">
        <v>35</v>
      </c>
      <c r="C20" s="28">
        <v>17616712</v>
      </c>
      <c r="D20" s="27">
        <f t="shared" si="2"/>
        <v>6.6327042710814632E-2</v>
      </c>
      <c r="E20" s="27">
        <f t="shared" si="3"/>
        <v>4.8854562525975642E-2</v>
      </c>
      <c r="F20" s="28">
        <v>20611133</v>
      </c>
      <c r="G20" s="27">
        <f t="shared" si="0"/>
        <v>6.9417718931702718E-2</v>
      </c>
      <c r="H20" s="27">
        <f t="shared" si="1"/>
        <v>5.1242665146857796E-2</v>
      </c>
      <c r="I20" s="29">
        <f t="shared" si="5"/>
        <v>0.16997615673117664</v>
      </c>
      <c r="J20" s="7"/>
      <c r="K20" s="7"/>
      <c r="L20" s="7"/>
    </row>
    <row r="21" spans="2:12" x14ac:dyDescent="0.25">
      <c r="B21" s="41" t="s">
        <v>36</v>
      </c>
      <c r="C21" s="28">
        <v>6312714</v>
      </c>
      <c r="D21" s="27">
        <f t="shared" si="2"/>
        <v>2.3767411938116344E-2</v>
      </c>
      <c r="E21" s="27">
        <f t="shared" si="3"/>
        <v>1.7506381487169785E-2</v>
      </c>
      <c r="F21" s="28">
        <v>6358857</v>
      </c>
      <c r="G21" s="27">
        <f t="shared" si="0"/>
        <v>2.14164523586787E-2</v>
      </c>
      <c r="H21" s="27">
        <f t="shared" si="1"/>
        <v>1.5809163909997218E-2</v>
      </c>
      <c r="I21" s="29">
        <f t="shared" si="5"/>
        <v>7.3095343777652526E-3</v>
      </c>
      <c r="J21" s="7"/>
      <c r="K21" s="7"/>
      <c r="L21" s="7"/>
    </row>
    <row r="22" spans="2:12" x14ac:dyDescent="0.25">
      <c r="B22" s="41" t="s">
        <v>37</v>
      </c>
      <c r="C22" s="28">
        <v>17444484</v>
      </c>
      <c r="D22" s="27">
        <f t="shared" si="2"/>
        <v>6.5678603097792734E-2</v>
      </c>
      <c r="E22" s="27">
        <f t="shared" si="3"/>
        <v>4.8376940845225924E-2</v>
      </c>
      <c r="F22" s="28" t="s">
        <v>25</v>
      </c>
      <c r="G22" s="28" t="s">
        <v>25</v>
      </c>
      <c r="H22" s="28" t="s">
        <v>25</v>
      </c>
      <c r="I22" s="29" t="s">
        <v>25</v>
      </c>
      <c r="J22" s="7"/>
      <c r="K22" s="7"/>
      <c r="L22" s="7"/>
    </row>
    <row r="23" spans="2:12" x14ac:dyDescent="0.25">
      <c r="B23" s="41" t="s">
        <v>38</v>
      </c>
      <c r="C23" s="28">
        <v>15794698</v>
      </c>
      <c r="D23" s="27">
        <f t="shared" si="2"/>
        <v>5.9467147379739099E-2</v>
      </c>
      <c r="E23" s="27">
        <f t="shared" si="3"/>
        <v>4.3801763973884709E-2</v>
      </c>
      <c r="F23" s="28" t="s">
        <v>25</v>
      </c>
      <c r="G23" s="28" t="s">
        <v>25</v>
      </c>
      <c r="H23" s="28" t="s">
        <v>25</v>
      </c>
      <c r="I23" s="29" t="s">
        <v>25</v>
      </c>
      <c r="J23" s="7"/>
      <c r="K23" s="7"/>
      <c r="L23" s="7"/>
    </row>
    <row r="24" spans="2:12" ht="15" customHeight="1" x14ac:dyDescent="0.25">
      <c r="B24" s="41" t="s">
        <v>89</v>
      </c>
      <c r="C24" s="28">
        <v>6376358</v>
      </c>
      <c r="D24" s="27">
        <f t="shared" si="2"/>
        <v>2.4007032038977791E-2</v>
      </c>
      <c r="E24" s="27">
        <f t="shared" si="3"/>
        <v>1.76828786551659E-2</v>
      </c>
      <c r="F24" s="28" t="s">
        <v>25</v>
      </c>
      <c r="G24" s="28" t="s">
        <v>25</v>
      </c>
      <c r="H24" s="28" t="s">
        <v>25</v>
      </c>
      <c r="I24" s="29" t="s">
        <v>25</v>
      </c>
      <c r="J24" s="7"/>
      <c r="K24" s="7"/>
      <c r="L24" s="7"/>
    </row>
    <row r="25" spans="2:12" x14ac:dyDescent="0.25">
      <c r="B25" s="41" t="s">
        <v>90</v>
      </c>
      <c r="C25" s="28">
        <v>366646</v>
      </c>
      <c r="D25" s="27">
        <f t="shared" si="2"/>
        <v>1.3804247297537326E-3</v>
      </c>
      <c r="E25" s="27">
        <f t="shared" si="3"/>
        <v>1.0167805395183201E-3</v>
      </c>
      <c r="F25" s="28" t="s">
        <v>25</v>
      </c>
      <c r="G25" s="28" t="s">
        <v>25</v>
      </c>
      <c r="H25" s="28" t="s">
        <v>25</v>
      </c>
      <c r="I25" s="29" t="s">
        <v>25</v>
      </c>
      <c r="J25" s="7"/>
      <c r="K25" s="7"/>
      <c r="L25" s="7"/>
    </row>
    <row r="26" spans="2:12" s="8" customFormat="1" ht="33" customHeight="1" x14ac:dyDescent="0.25">
      <c r="B26" s="53" t="s">
        <v>71</v>
      </c>
      <c r="C26" s="32">
        <f>SUM(C7:C25)</f>
        <v>265603761</v>
      </c>
      <c r="D26" s="55">
        <f>SUM(D7:D25)</f>
        <v>1</v>
      </c>
      <c r="E26" s="33">
        <f t="shared" si="3"/>
        <v>0.73657079419296811</v>
      </c>
      <c r="F26" s="32">
        <f>SUM(F7:F21)</f>
        <v>296914582</v>
      </c>
      <c r="G26" s="55">
        <f>SUM(G7:G21)</f>
        <v>1</v>
      </c>
      <c r="H26" s="33">
        <f>F26/F$39</f>
        <v>0.73817846416522814</v>
      </c>
      <c r="I26" s="34">
        <f t="shared" si="5"/>
        <v>0.11788545795479154</v>
      </c>
      <c r="J26" s="9"/>
      <c r="K26" s="9"/>
      <c r="L26" s="9"/>
    </row>
    <row r="27" spans="2:12" x14ac:dyDescent="0.25">
      <c r="B27" s="77" t="s">
        <v>72</v>
      </c>
      <c r="C27" s="78"/>
      <c r="D27" s="78"/>
      <c r="E27" s="78"/>
      <c r="F27" s="78"/>
      <c r="G27" s="78"/>
      <c r="H27" s="78"/>
      <c r="I27" s="79"/>
      <c r="J27" s="10"/>
      <c r="K27" s="10"/>
      <c r="L27" s="7"/>
    </row>
    <row r="28" spans="2:12" x14ac:dyDescent="0.25">
      <c r="B28" s="42" t="s">
        <v>39</v>
      </c>
      <c r="C28" s="28">
        <v>17817531</v>
      </c>
      <c r="D28" s="27">
        <f t="shared" ref="D28:D35" si="6">C28/C$38</f>
        <v>0.18757021435445745</v>
      </c>
      <c r="E28" s="27">
        <f t="shared" ref="E28:E35" si="7">C28/C$39</f>
        <v>4.9411472600449466E-2</v>
      </c>
      <c r="F28" s="28">
        <v>20719041</v>
      </c>
      <c r="G28" s="27">
        <f t="shared" ref="G28:G37" si="8">F28/F$38</f>
        <v>0.19674066157660203</v>
      </c>
      <c r="H28" s="27">
        <f t="shared" ref="H28:H38" si="9">F28/F$39</f>
        <v>5.1510942175135042E-2</v>
      </c>
      <c r="I28" s="29">
        <f t="shared" ref="I28:I39" si="10">(F28-C28)/C28</f>
        <v>0.16284579496452117</v>
      </c>
    </row>
    <row r="29" spans="2:12" x14ac:dyDescent="0.25">
      <c r="B29" s="42" t="s">
        <v>79</v>
      </c>
      <c r="C29" s="28">
        <v>5441675</v>
      </c>
      <c r="D29" s="27">
        <f t="shared" si="6"/>
        <v>5.7286059791185E-2</v>
      </c>
      <c r="E29" s="27">
        <f t="shared" si="7"/>
        <v>1.5090821234606009E-2</v>
      </c>
      <c r="F29" s="28">
        <v>5929765</v>
      </c>
      <c r="G29" s="27">
        <f t="shared" si="8"/>
        <v>5.6306944375165799E-2</v>
      </c>
      <c r="H29" s="27">
        <f t="shared" si="9"/>
        <v>1.474237065446898E-2</v>
      </c>
      <c r="I29" s="29">
        <f t="shared" si="10"/>
        <v>8.9694809043171453E-2</v>
      </c>
    </row>
    <row r="30" spans="2:12" x14ac:dyDescent="0.25">
      <c r="B30" s="42" t="s">
        <v>40</v>
      </c>
      <c r="C30" s="28">
        <v>10783940</v>
      </c>
      <c r="D30" s="27">
        <f t="shared" si="6"/>
        <v>0.11352560225014385</v>
      </c>
      <c r="E30" s="27">
        <f t="shared" si="7"/>
        <v>2.9905959239520392E-2</v>
      </c>
      <c r="F30" s="28">
        <v>11850756</v>
      </c>
      <c r="G30" s="27">
        <f t="shared" si="8"/>
        <v>0.11253057395961936</v>
      </c>
      <c r="H30" s="27">
        <f t="shared" si="9"/>
        <v>2.9462927702475931E-2</v>
      </c>
      <c r="I30" s="29">
        <f t="shared" si="10"/>
        <v>9.8926366430080293E-2</v>
      </c>
    </row>
    <row r="31" spans="2:12" x14ac:dyDescent="0.25">
      <c r="B31" s="42" t="s">
        <v>41</v>
      </c>
      <c r="C31" s="28">
        <v>3309081</v>
      </c>
      <c r="D31" s="27">
        <f t="shared" si="6"/>
        <v>3.4835636457501457E-2</v>
      </c>
      <c r="E31" s="27">
        <f t="shared" si="7"/>
        <v>9.1767240457820958E-3</v>
      </c>
      <c r="F31" s="28">
        <v>4937348</v>
      </c>
      <c r="G31" s="27">
        <f t="shared" si="8"/>
        <v>4.6883304683547511E-2</v>
      </c>
      <c r="H31" s="27">
        <f t="shared" si="9"/>
        <v>1.2275058837255964E-2</v>
      </c>
      <c r="I31" s="29">
        <f t="shared" si="10"/>
        <v>0.4920601822681282</v>
      </c>
    </row>
    <row r="32" spans="2:12" x14ac:dyDescent="0.25">
      <c r="B32" s="42" t="s">
        <v>42</v>
      </c>
      <c r="C32" s="28">
        <v>15308084</v>
      </c>
      <c r="D32" s="27">
        <f t="shared" si="6"/>
        <v>0.16115255235060572</v>
      </c>
      <c r="E32" s="27">
        <f t="shared" si="7"/>
        <v>4.2452288879496203E-2</v>
      </c>
      <c r="F32" s="28">
        <v>16355251</v>
      </c>
      <c r="G32" s="27">
        <f t="shared" si="8"/>
        <v>0.15530366014485816</v>
      </c>
      <c r="H32" s="27">
        <f t="shared" si="9"/>
        <v>4.0661842819888216E-2</v>
      </c>
      <c r="I32" s="29">
        <f t="shared" si="10"/>
        <v>6.8406144100071564E-2</v>
      </c>
    </row>
    <row r="33" spans="2:12" x14ac:dyDescent="0.25">
      <c r="B33" s="42" t="s">
        <v>81</v>
      </c>
      <c r="C33" s="28">
        <v>17664754</v>
      </c>
      <c r="D33" s="27">
        <f t="shared" si="6"/>
        <v>0.185961887441013</v>
      </c>
      <c r="E33" s="27">
        <f t="shared" si="7"/>
        <v>4.898779231896272E-2</v>
      </c>
      <c r="F33" s="28">
        <v>19281956</v>
      </c>
      <c r="G33" s="27">
        <f t="shared" si="8"/>
        <v>0.18309461233900406</v>
      </c>
      <c r="H33" s="27">
        <f t="shared" si="9"/>
        <v>4.793811260567022E-2</v>
      </c>
      <c r="I33" s="29">
        <f>(F33-C33)/C33</f>
        <v>9.1549647393900868E-2</v>
      </c>
    </row>
    <row r="34" spans="2:12" x14ac:dyDescent="0.25">
      <c r="B34" s="42" t="s">
        <v>43</v>
      </c>
      <c r="C34" s="28">
        <v>7486791</v>
      </c>
      <c r="D34" s="27">
        <f t="shared" si="6"/>
        <v>7.8815577348905569E-2</v>
      </c>
      <c r="E34" s="27">
        <f t="shared" si="7"/>
        <v>2.076232494624489E-2</v>
      </c>
      <c r="F34" s="28">
        <v>6893447</v>
      </c>
      <c r="G34" s="27">
        <f t="shared" si="8"/>
        <v>6.5457726702854754E-2</v>
      </c>
      <c r="H34" s="27">
        <f t="shared" si="9"/>
        <v>1.7138242537594193E-2</v>
      </c>
      <c r="I34" s="29">
        <f t="shared" si="10"/>
        <v>-7.9252112153257656E-2</v>
      </c>
    </row>
    <row r="35" spans="2:12" x14ac:dyDescent="0.25">
      <c r="B35" s="42" t="s">
        <v>44</v>
      </c>
      <c r="C35" s="28">
        <v>10460009</v>
      </c>
      <c r="D35" s="27">
        <f t="shared" si="6"/>
        <v>0.11011548851968066</v>
      </c>
      <c r="E35" s="27">
        <f t="shared" si="7"/>
        <v>2.9007635687792816E-2</v>
      </c>
      <c r="F35" s="28">
        <v>11964268</v>
      </c>
      <c r="G35" s="27">
        <f t="shared" si="8"/>
        <v>0.11360844363403544</v>
      </c>
      <c r="H35" s="27">
        <f t="shared" si="9"/>
        <v>2.9745137196061273E-2</v>
      </c>
      <c r="I35" s="29">
        <f t="shared" si="10"/>
        <v>0.14381048811717084</v>
      </c>
    </row>
    <row r="36" spans="2:12" x14ac:dyDescent="0.25">
      <c r="B36" s="42" t="s">
        <v>91</v>
      </c>
      <c r="C36" s="28" t="s">
        <v>25</v>
      </c>
      <c r="D36" s="27" t="s">
        <v>25</v>
      </c>
      <c r="E36" s="27" t="s">
        <v>25</v>
      </c>
      <c r="F36" s="28">
        <v>67464</v>
      </c>
      <c r="G36" s="27">
        <f t="shared" si="8"/>
        <v>6.4061420567698474E-4</v>
      </c>
      <c r="H36" s="27">
        <f t="shared" si="9"/>
        <v>1.6772659520792059E-4</v>
      </c>
      <c r="I36" s="29" t="s">
        <v>25</v>
      </c>
      <c r="J36" s="11" t="s">
        <v>22</v>
      </c>
      <c r="K36" s="12" t="s">
        <v>22</v>
      </c>
    </row>
    <row r="37" spans="2:12" x14ac:dyDescent="0.25">
      <c r="B37" s="42" t="s">
        <v>82</v>
      </c>
      <c r="C37" s="28">
        <v>6719395</v>
      </c>
      <c r="D37" s="27">
        <f>C37/C$38</f>
        <v>7.0736981486507283E-2</v>
      </c>
      <c r="E37" s="27">
        <f>C37/C$39</f>
        <v>1.8634186854177334E-2</v>
      </c>
      <c r="F37" s="28">
        <v>7312137</v>
      </c>
      <c r="G37" s="27">
        <f t="shared" si="8"/>
        <v>6.9433458378635876E-2</v>
      </c>
      <c r="H37" s="27">
        <f t="shared" si="9"/>
        <v>1.8179174711014153E-2</v>
      </c>
      <c r="I37" s="29">
        <f t="shared" si="10"/>
        <v>8.8213596611004419E-2</v>
      </c>
    </row>
    <row r="38" spans="2:12" s="8" customFormat="1" ht="32.25" customHeight="1" x14ac:dyDescent="0.25">
      <c r="B38" s="53" t="s">
        <v>73</v>
      </c>
      <c r="C38" s="32">
        <f>SUM(C28:C37)</f>
        <v>94991260</v>
      </c>
      <c r="D38" s="55">
        <f>SUM(D28:D37)</f>
        <v>0.99999999999999989</v>
      </c>
      <c r="E38" s="33">
        <f t="shared" ref="E38" si="11">C38/C$39</f>
        <v>0.26342920580703194</v>
      </c>
      <c r="F38" s="32">
        <f>SUM(F28:F37)</f>
        <v>105311433</v>
      </c>
      <c r="G38" s="55">
        <f>SUM(G28:G37)</f>
        <v>1</v>
      </c>
      <c r="H38" s="33">
        <f t="shared" si="9"/>
        <v>0.26182153583477191</v>
      </c>
      <c r="I38" s="34">
        <f t="shared" si="10"/>
        <v>0.1086433951923577</v>
      </c>
    </row>
    <row r="39" spans="2:12" s="13" customFormat="1" ht="30.75" customHeight="1" thickBot="1" x14ac:dyDescent="0.3">
      <c r="B39" s="54" t="s">
        <v>74</v>
      </c>
      <c r="C39" s="35">
        <f>C26+C38</f>
        <v>360595021</v>
      </c>
      <c r="D39" s="35"/>
      <c r="E39" s="56">
        <f>E26+E38</f>
        <v>1</v>
      </c>
      <c r="F39" s="35">
        <f>F26+F38</f>
        <v>402226015</v>
      </c>
      <c r="G39" s="35"/>
      <c r="H39" s="56">
        <f>H26+H38</f>
        <v>1</v>
      </c>
      <c r="I39" s="36">
        <f t="shared" si="10"/>
        <v>0.11545082870126484</v>
      </c>
    </row>
    <row r="41" spans="2:12" x14ac:dyDescent="0.25">
      <c r="B41" s="57" t="s">
        <v>92</v>
      </c>
    </row>
    <row r="42" spans="2:12" ht="15" customHeight="1" x14ac:dyDescent="0.25">
      <c r="C42" s="40"/>
      <c r="D42" s="40"/>
      <c r="E42" s="40"/>
      <c r="F42" s="40"/>
      <c r="G42" s="40"/>
      <c r="H42" s="40"/>
      <c r="I42" s="40"/>
      <c r="J42" s="40"/>
      <c r="K42" s="40"/>
      <c r="L42" s="40"/>
    </row>
    <row r="43" spans="2:12" x14ac:dyDescent="0.25">
      <c r="B43" s="57" t="s">
        <v>93</v>
      </c>
    </row>
    <row r="44" spans="2:12" x14ac:dyDescent="0.25">
      <c r="B44"/>
    </row>
    <row r="45" spans="2:12" x14ac:dyDescent="0.25">
      <c r="B45" s="57" t="s">
        <v>95</v>
      </c>
    </row>
    <row r="46" spans="2:12" x14ac:dyDescent="0.25">
      <c r="B46"/>
    </row>
    <row r="47" spans="2:12" x14ac:dyDescent="0.25">
      <c r="B47" s="58" t="s">
        <v>96</v>
      </c>
    </row>
    <row r="48" spans="2:12" x14ac:dyDescent="0.25">
      <c r="B48"/>
    </row>
    <row r="49" spans="2:2" x14ac:dyDescent="0.25">
      <c r="B49" s="58" t="s">
        <v>97</v>
      </c>
    </row>
    <row r="50" spans="2:2" x14ac:dyDescent="0.25">
      <c r="B50"/>
    </row>
    <row r="51" spans="2:2" x14ac:dyDescent="0.25">
      <c r="B51" s="57" t="s">
        <v>94</v>
      </c>
    </row>
  </sheetData>
  <sortState ref="B25:I35">
    <sortCondition ref="B25:B35"/>
  </sortState>
  <mergeCells count="7">
    <mergeCell ref="B2:I2"/>
    <mergeCell ref="B27:I27"/>
    <mergeCell ref="B6:I6"/>
    <mergeCell ref="B4:B5"/>
    <mergeCell ref="C4:E4"/>
    <mergeCell ref="F4:H4"/>
    <mergeCell ref="I4:I5"/>
  </mergeCells>
  <pageMargins left="0.39370078740157483" right="0.39370078740157483" top="0.39370078740157483" bottom="0.39370078740157483" header="0.19685039370078741" footer="0.19685039370078741"/>
  <pageSetup paperSize="9" scale="63" orientation="landscape" r:id="rId1"/>
  <headerFooter>
    <oddHeader>&amp;LAgencija za osiguranje u BiH&amp;CStatistika tržišta osiguranja&amp;RGodišnje izvješće</oddHeader>
    <oddFooter>&amp;CU izvješće su uključeni podatci zaključno s 31.12.2007. godine.</oddFooter>
  </headerFooter>
  <ignoredErrors>
    <ignoredError sqref="E3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Premije</vt:lpstr>
      <vt:lpstr>Tržišni udjeli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2018-02-21T11:07:57Z</dcterms:modified>
</cp:coreProperties>
</file>