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437"/>
  </bookViews>
  <sheets>
    <sheet name="Kapital" sheetId="8" r:id="rId1"/>
    <sheet name="Ukupan prihod" sheetId="4" r:id="rId2"/>
    <sheet name="Dobit" sheetId="6" r:id="rId3"/>
    <sheet name="Pokazatelji poslovanja" sheetId="9" r:id="rId4"/>
  </sheets>
  <calcPr calcId="145621"/>
</workbook>
</file>

<file path=xl/calcChain.xml><?xml version="1.0" encoding="utf-8"?>
<calcChain xmlns="http://schemas.openxmlformats.org/spreadsheetml/2006/main">
  <c r="E27" i="6" l="1"/>
  <c r="E28" i="6"/>
  <c r="E29" i="6"/>
  <c r="E30" i="6"/>
  <c r="E31" i="6"/>
  <c r="E32" i="6"/>
  <c r="E33" i="6"/>
  <c r="E34" i="6"/>
  <c r="E21" i="6" l="1"/>
  <c r="E19" i="6"/>
  <c r="E14" i="6"/>
  <c r="E16" i="6"/>
  <c r="D24" i="6"/>
  <c r="C24" i="6"/>
  <c r="C25" i="4" l="1"/>
  <c r="D24" i="4" s="1"/>
  <c r="I14" i="4"/>
  <c r="I13" i="4"/>
  <c r="F25" i="4"/>
  <c r="D23" i="4" l="1"/>
  <c r="G13" i="4"/>
  <c r="G14" i="4"/>
  <c r="I7" i="4"/>
  <c r="I18" i="4" l="1"/>
  <c r="D13" i="4"/>
  <c r="I13" i="8"/>
  <c r="I27" i="8"/>
  <c r="I20" i="8"/>
  <c r="I16" i="8"/>
  <c r="I10" i="8"/>
  <c r="I8" i="8"/>
  <c r="F21" i="8"/>
  <c r="I31" i="8"/>
  <c r="I29" i="8"/>
  <c r="I28" i="8"/>
  <c r="I30" i="8"/>
  <c r="I25" i="8"/>
  <c r="I26" i="8"/>
  <c r="I24" i="8"/>
  <c r="I23" i="8"/>
  <c r="I19" i="8"/>
  <c r="I15" i="8"/>
  <c r="I18" i="8"/>
  <c r="I17" i="8"/>
  <c r="I14" i="8"/>
  <c r="I11" i="8"/>
  <c r="I12" i="8"/>
  <c r="I9" i="8"/>
  <c r="I7" i="8"/>
  <c r="F32" i="8"/>
  <c r="C32" i="8"/>
  <c r="D28" i="8" s="1"/>
  <c r="C21" i="8"/>
  <c r="D8" i="8" s="1"/>
  <c r="D35" i="6"/>
  <c r="C35" i="6"/>
  <c r="D36" i="6"/>
  <c r="E26" i="6"/>
  <c r="E10" i="6"/>
  <c r="E12" i="6"/>
  <c r="E7" i="6"/>
  <c r="E6" i="6"/>
  <c r="E20" i="6"/>
  <c r="E8" i="6"/>
  <c r="E15" i="6"/>
  <c r="E11" i="6"/>
  <c r="E13" i="6"/>
  <c r="E17" i="6"/>
  <c r="E18" i="6"/>
  <c r="E9" i="6"/>
  <c r="I9" i="4"/>
  <c r="G22" i="4"/>
  <c r="D15" i="4"/>
  <c r="I22" i="4"/>
  <c r="I29" i="4"/>
  <c r="F36" i="4"/>
  <c r="C36" i="4"/>
  <c r="I28" i="4"/>
  <c r="I34" i="4"/>
  <c r="I35" i="4"/>
  <c r="I32" i="4"/>
  <c r="I33" i="4"/>
  <c r="I31" i="4"/>
  <c r="I30" i="4"/>
  <c r="I27" i="4"/>
  <c r="I12" i="4"/>
  <c r="I11" i="4"/>
  <c r="I8" i="4"/>
  <c r="I10" i="4"/>
  <c r="I16" i="4"/>
  <c r="I15" i="4"/>
  <c r="I21" i="4"/>
  <c r="I17" i="4"/>
  <c r="I19" i="4"/>
  <c r="I20" i="4"/>
  <c r="G31" i="8" l="1"/>
  <c r="G26" i="8"/>
  <c r="G27" i="8"/>
  <c r="G30" i="8"/>
  <c r="G29" i="8"/>
  <c r="G28" i="8"/>
  <c r="G24" i="8"/>
  <c r="G25" i="8"/>
  <c r="G23" i="8"/>
  <c r="G13" i="8"/>
  <c r="G20" i="8"/>
  <c r="G19" i="8"/>
  <c r="G15" i="8"/>
  <c r="G18" i="8"/>
  <c r="G17" i="8"/>
  <c r="G16" i="8"/>
  <c r="G14" i="8"/>
  <c r="G11" i="8"/>
  <c r="G12" i="8"/>
  <c r="G9" i="8"/>
  <c r="G10" i="8"/>
  <c r="G8" i="8"/>
  <c r="G7" i="8"/>
  <c r="D14" i="4"/>
  <c r="G27" i="4"/>
  <c r="G28" i="4"/>
  <c r="G29" i="4"/>
  <c r="G31" i="4"/>
  <c r="G30" i="4"/>
  <c r="G32" i="4"/>
  <c r="G34" i="4"/>
  <c r="G33" i="4"/>
  <c r="G35" i="4"/>
  <c r="G7" i="4"/>
  <c r="G9" i="4"/>
  <c r="G12" i="4"/>
  <c r="G11" i="4"/>
  <c r="G10" i="4"/>
  <c r="G8" i="4"/>
  <c r="G16" i="4"/>
  <c r="G15" i="4"/>
  <c r="G21" i="4"/>
  <c r="G17" i="4"/>
  <c r="G19" i="4"/>
  <c r="G18" i="4"/>
  <c r="G20" i="4"/>
  <c r="D25" i="8"/>
  <c r="F33" i="8"/>
  <c r="D17" i="8"/>
  <c r="D14" i="8"/>
  <c r="D16" i="8"/>
  <c r="D9" i="8"/>
  <c r="D19" i="8"/>
  <c r="D10" i="8"/>
  <c r="D11" i="8"/>
  <c r="D15" i="8"/>
  <c r="D13" i="8"/>
  <c r="D7" i="8"/>
  <c r="D12" i="8"/>
  <c r="D18" i="8"/>
  <c r="D20" i="8"/>
  <c r="C36" i="6"/>
  <c r="E36" i="6" s="1"/>
  <c r="E35" i="6"/>
  <c r="E24" i="6"/>
  <c r="I36" i="4"/>
  <c r="F37" i="4"/>
  <c r="D32" i="4"/>
  <c r="D30" i="4"/>
  <c r="D34" i="4"/>
  <c r="D27" i="4"/>
  <c r="D35" i="4"/>
  <c r="D33" i="4"/>
  <c r="D31" i="4"/>
  <c r="D28" i="4"/>
  <c r="D29" i="4"/>
  <c r="D11" i="4"/>
  <c r="D7" i="4"/>
  <c r="C37" i="4"/>
  <c r="E24" i="4" s="1"/>
  <c r="I25" i="4"/>
  <c r="D22" i="4"/>
  <c r="D17" i="4"/>
  <c r="D10" i="4"/>
  <c r="D12" i="4"/>
  <c r="D18" i="4"/>
  <c r="D20" i="4"/>
  <c r="D19" i="4"/>
  <c r="D21" i="4"/>
  <c r="D16" i="4"/>
  <c r="D8" i="4"/>
  <c r="D9" i="4"/>
  <c r="G32" i="8"/>
  <c r="I32" i="8"/>
  <c r="D31" i="8"/>
  <c r="D29" i="8"/>
  <c r="D23" i="8"/>
  <c r="D30" i="8"/>
  <c r="C33" i="8"/>
  <c r="E11" i="8" s="1"/>
  <c r="D26" i="8"/>
  <c r="D27" i="8"/>
  <c r="D24" i="8"/>
  <c r="I21" i="8"/>
  <c r="G21" i="8"/>
  <c r="H13" i="4" l="1"/>
  <c r="H14" i="4"/>
  <c r="D25" i="4"/>
  <c r="E13" i="4"/>
  <c r="E23" i="4"/>
  <c r="G25" i="4"/>
  <c r="H31" i="8"/>
  <c r="H26" i="8"/>
  <c r="H27" i="8"/>
  <c r="H30" i="8"/>
  <c r="H29" i="8"/>
  <c r="H28" i="8"/>
  <c r="H25" i="8"/>
  <c r="H24" i="8"/>
  <c r="H23" i="8"/>
  <c r="H13" i="8"/>
  <c r="H20" i="8"/>
  <c r="H19" i="8"/>
  <c r="H15" i="8"/>
  <c r="H18" i="8"/>
  <c r="H17" i="8"/>
  <c r="H16" i="8"/>
  <c r="H14" i="8"/>
  <c r="H11" i="8"/>
  <c r="H12" i="8"/>
  <c r="H9" i="8"/>
  <c r="H10" i="8"/>
  <c r="H7" i="8"/>
  <c r="H8" i="8"/>
  <c r="E36" i="4"/>
  <c r="E35" i="4"/>
  <c r="E25" i="4"/>
  <c r="E37" i="4" s="1"/>
  <c r="E14" i="4"/>
  <c r="E10" i="4"/>
  <c r="E22" i="4"/>
  <c r="E34" i="4"/>
  <c r="E12" i="4"/>
  <c r="E17" i="4"/>
  <c r="E31" i="4"/>
  <c r="E21" i="4"/>
  <c r="E30" i="4"/>
  <c r="E28" i="4"/>
  <c r="E15" i="4"/>
  <c r="E16" i="4"/>
  <c r="H35" i="4"/>
  <c r="H33" i="4"/>
  <c r="H34" i="4"/>
  <c r="H32" i="4"/>
  <c r="H30" i="4"/>
  <c r="H31" i="4"/>
  <c r="H29" i="4"/>
  <c r="H28" i="4"/>
  <c r="H27" i="4"/>
  <c r="H22" i="4"/>
  <c r="H20" i="4"/>
  <c r="H18" i="4"/>
  <c r="H19" i="4"/>
  <c r="H17" i="4"/>
  <c r="H21" i="4"/>
  <c r="H15" i="4"/>
  <c r="H16" i="4"/>
  <c r="H8" i="4"/>
  <c r="H10" i="4"/>
  <c r="H11" i="4"/>
  <c r="H12" i="4"/>
  <c r="H9" i="4"/>
  <c r="H7" i="4"/>
  <c r="D21" i="8"/>
  <c r="H32" i="8"/>
  <c r="E32" i="4"/>
  <c r="I37" i="4"/>
  <c r="H25" i="4"/>
  <c r="H36" i="4"/>
  <c r="E28" i="8"/>
  <c r="E14" i="8"/>
  <c r="E13" i="8"/>
  <c r="E26" i="8"/>
  <c r="E12" i="8"/>
  <c r="E25" i="8"/>
  <c r="E29" i="8"/>
  <c r="E20" i="8"/>
  <c r="E8" i="8"/>
  <c r="E18" i="8"/>
  <c r="E15" i="8"/>
  <c r="E10" i="8"/>
  <c r="E23" i="8"/>
  <c r="G36" i="4"/>
  <c r="E33" i="4"/>
  <c r="D36" i="4"/>
  <c r="E8" i="4"/>
  <c r="E20" i="4"/>
  <c r="E29" i="4"/>
  <c r="E7" i="4"/>
  <c r="E18" i="4"/>
  <c r="E19" i="4"/>
  <c r="E11" i="4"/>
  <c r="E9" i="4"/>
  <c r="E27" i="4"/>
  <c r="E27" i="8"/>
  <c r="E24" i="8"/>
  <c r="E7" i="8"/>
  <c r="E19" i="8"/>
  <c r="E16" i="8"/>
  <c r="E31" i="8"/>
  <c r="E9" i="8"/>
  <c r="I33" i="8"/>
  <c r="E17" i="8"/>
  <c r="E30" i="8"/>
  <c r="D32" i="8"/>
  <c r="H21" i="8" l="1"/>
  <c r="H33" i="8" s="1"/>
  <c r="H37" i="4"/>
  <c r="E32" i="8"/>
  <c r="E21" i="8"/>
  <c r="E33" i="8" l="1"/>
</calcChain>
</file>

<file path=xl/sharedStrings.xml><?xml version="1.0" encoding="utf-8"?>
<sst xmlns="http://schemas.openxmlformats.org/spreadsheetml/2006/main" count="540" uniqueCount="98">
  <si>
    <t>-</t>
  </si>
  <si>
    <t>D.D. ZA OSIGURANJE CAMELIJA</t>
  </si>
  <si>
    <t>CROATIA OSIGURANJE d.d.</t>
  </si>
  <si>
    <t>EUROHERC OSIGURANJE d.d.</t>
  </si>
  <si>
    <t>GRAWE OSIGURANJE d.d. SA</t>
  </si>
  <si>
    <t>HERCEGOVINA OSIGURANJE d.d.</t>
  </si>
  <si>
    <t>LIDO OSIGURANJE d.d.</t>
  </si>
  <si>
    <t>MERKUR OSIGURANJE d.d.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</si>
  <si>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</si>
  <si>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</si>
  <si>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</si>
  <si>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</si>
  <si>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</si>
  <si>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</si>
  <si>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</si>
  <si>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</si>
  <si>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</si>
  <si>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</si>
  <si>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KOSIG DUNAV OSIGURANJE a.d.</t>
  </si>
  <si>
    <t>KRAJINA OSIGURANJE a.d.</t>
  </si>
  <si>
    <t>NEŠKOVIĆ OSIGURANJE a.d.</t>
  </si>
  <si>
    <t>HELIOS OSIGURANJE d.d.</t>
  </si>
  <si>
    <t>Sarajevo osiguranje d.d.</t>
  </si>
  <si>
    <t>Bosna reosiguranje d.d.</t>
  </si>
  <si>
    <t>Croatia osiguranje d.d.</t>
  </si>
  <si>
    <t>Grawe osiguranje d.d.</t>
  </si>
  <si>
    <t>Euroherc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</si>
  <si>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</si>
  <si>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</si>
  <si>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</si>
  <si>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</si>
  <si>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</si>
  <si>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Helios osiguranje d.d.</t>
  </si>
  <si>
    <t>Hercegovina osiguranje d.d.</t>
  </si>
  <si>
    <t>Bobar osiguranje a.d.</t>
  </si>
  <si>
    <t>Nešković osiguranje a.d.</t>
  </si>
  <si>
    <t>Jahorina osiguranje a.d.</t>
  </si>
  <si>
    <t>Drina osiguranje a.d.</t>
  </si>
  <si>
    <t>Krajina osiguranje a.d.</t>
  </si>
  <si>
    <t>Grawe osiguranje a.d.</t>
  </si>
  <si>
    <t>Bosna osiguranje d.d.</t>
  </si>
  <si>
    <t>Sunce BiH osiguranje d.d.</t>
  </si>
  <si>
    <t>Br.</t>
  </si>
  <si>
    <t>1.</t>
  </si>
  <si>
    <t>2.</t>
  </si>
  <si>
    <t>3.</t>
  </si>
  <si>
    <t>4.</t>
  </si>
  <si>
    <t>5.</t>
  </si>
  <si>
    <t>6.</t>
  </si>
  <si>
    <t>Dobit/Kapital (%)</t>
  </si>
  <si>
    <t>Dobit/Ukupan prihod (%)</t>
  </si>
  <si>
    <t>Isplaćene štete/Premija (%)</t>
  </si>
  <si>
    <t>Društva sa sjedištem u FBiH</t>
  </si>
  <si>
    <t>Društva sa sjedištem u RS-u</t>
  </si>
  <si>
    <t>2006.</t>
  </si>
  <si>
    <t>Promjena</t>
  </si>
  <si>
    <t>Promjena dobiti (%)</t>
  </si>
  <si>
    <t>Društva sa sjedištem u RS</t>
  </si>
  <si>
    <t>Ukupno (za društva sa sjedištem u FBiH)</t>
  </si>
  <si>
    <t>Ukupno (za društva sa sjedištem u RS)</t>
  </si>
  <si>
    <t>UKUPNO (za sva društva)</t>
  </si>
  <si>
    <t>Promjena u ukupnom prihodu (%)</t>
  </si>
  <si>
    <t xml:space="preserve">Udio društava u ukupnom prihodu pojedinačnog entiteta (%) </t>
  </si>
  <si>
    <t>Udio u ukupnom prihodu svih društava (%)</t>
  </si>
  <si>
    <t>Promjena ukupnog kapitala (%)</t>
  </si>
  <si>
    <t>Kapital</t>
  </si>
  <si>
    <t xml:space="preserve">Udio društava u ukupnom kapitalu pojedinačnog entiteta (%) </t>
  </si>
  <si>
    <t>Udio u ukupnom kapitalu svih društava (%)</t>
  </si>
  <si>
    <t>Kapital (u KM) i pojedinačni udjeli društava po godini</t>
  </si>
  <si>
    <t>Ukupan prihod</t>
  </si>
  <si>
    <t>Ukupan prihod (u KM) i pojedinačni udjeli društava po godini</t>
  </si>
  <si>
    <t>Brčko-gas osiguranje d.d.</t>
  </si>
  <si>
    <t>2005.</t>
  </si>
  <si>
    <t>Kosig Dunav osiguranje a.d.</t>
  </si>
  <si>
    <t>Krajina Kopaonik osiguranje a.d.</t>
  </si>
  <si>
    <t>Triglav BH osiguranje d.d.</t>
  </si>
  <si>
    <t>BOSNA  OSIGURANJE d.d.</t>
  </si>
  <si>
    <t>2005-</t>
  </si>
  <si>
    <t xml:space="preserve"> KRAJINA KOPAONIK OSIGURANJE a.d.</t>
  </si>
  <si>
    <t>SUNCE BiH OSIGURANJE d.d.</t>
  </si>
  <si>
    <t>Dobit (u KM) i promjena dobiti (2006. u usporedbi sa 2005.)</t>
  </si>
  <si>
    <t>Skupine osiguranja</t>
  </si>
  <si>
    <t>Premija po zaposleniku (u KM)</t>
  </si>
  <si>
    <t>Ukupan prihod po zaposleniku (u KM)</t>
  </si>
  <si>
    <t>Dobit po zaposleniku (u KM)</t>
  </si>
  <si>
    <t>Osiguravajuća i reosiguravajuća društva</t>
  </si>
  <si>
    <t>Pokazatelji poslovanja po društvima</t>
  </si>
  <si>
    <t>Uniqa osiguranje d.d.*</t>
  </si>
  <si>
    <t>*Raiffeisen osiguranje d.d. u 2006. godini promijenilo je naziv u Uniqa osiguranje d.d.</t>
  </si>
  <si>
    <t>***Bosansko-njemačkom osiguranju d.d. oduzeto je odobrenje za rad 1.8.2006. godine.</t>
  </si>
  <si>
    <t>**Bosansko-njemačkom osiguranju d.d. oduzeto je odobrenje za rad 1.8.2006. godine.</t>
  </si>
  <si>
    <t>***Una-Sana osiguranju d.d. oduzeto je odobrenje za rad 10.02.2006. godine.</t>
  </si>
  <si>
    <t>*Podatci za 2005. godinu nisu dostupni Agenciji za osiguranje u BiH.</t>
  </si>
  <si>
    <t>Una-Sana osiguranje d.d.**</t>
  </si>
  <si>
    <t>Bosansko-njemačko osiguranje d.d.***</t>
  </si>
  <si>
    <t>**Una-Sana osiguranju d.d. oduzeto je odobrenje za rad 10.02.2006. godine.</t>
  </si>
  <si>
    <t>Bosansko-njemačko osiguranje d.d.**</t>
  </si>
  <si>
    <t>Una-Sana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</si>
</sst>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-* #,##0.00\ _T_L_-;\-* #,##0.00\ _T_L_-;_-* &quot;-&quot;??\ _T_L_-;_-@_-"/>
  </numFmts>
  <fonts count="44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b/>
      <u/>
      <sz val="11"/>
      <color rgb="FFFF0000"/>
      <name val="Calibri"/>
      <family val="2"/>
    </font>
    <font>
      <i/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9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7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10" fontId="32" fillId="0" borderId="19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0" fontId="32" fillId="0" borderId="15" xfId="205" applyFont="1" applyBorder="1" applyAlignment="1">
      <alignment horizontal="center" vertical="center"/>
    </xf>
    <xf numFmtId="10" fontId="32" fillId="0" borderId="29" xfId="205" applyNumberFormat="1" applyFont="1" applyFill="1" applyBorder="1" applyAlignment="1" applyProtection="1">
      <alignment horizontal="right" vertical="center" wrapText="1"/>
    </xf>
    <xf numFmtId="10" fontId="32" fillId="0" borderId="14" xfId="205" applyNumberFormat="1" applyFont="1" applyFill="1" applyBorder="1" applyAlignment="1" applyProtection="1">
      <alignment horizontal="right" vertical="center" wrapText="1"/>
    </xf>
    <xf numFmtId="10" fontId="32" fillId="0" borderId="19" xfId="205" applyNumberFormat="1" applyFont="1" applyFill="1" applyBorder="1" applyAlignment="1" applyProtection="1">
      <alignment horizontal="right" wrapText="1"/>
    </xf>
    <xf numFmtId="10" fontId="32" fillId="0" borderId="12" xfId="205" applyNumberFormat="1" applyFont="1" applyFill="1" applyBorder="1" applyAlignment="1" applyProtection="1">
      <alignment horizontal="right" wrapText="1"/>
    </xf>
    <xf numFmtId="0" fontId="23" fillId="25" borderId="11" xfId="206" applyFont="1" applyFill="1" applyBorder="1" applyAlignment="1">
      <alignment horizontal="center" vertical="center" wrapText="1"/>
    </xf>
    <xf numFmtId="0" fontId="1" fillId="0" borderId="10" xfId="206" applyFont="1" applyBorder="1" applyAlignment="1">
      <alignment horizontal="justify" wrapText="1"/>
    </xf>
    <xf numFmtId="3" fontId="1" fillId="0" borderId="11" xfId="206" applyNumberFormat="1" applyFont="1" applyBorder="1" applyAlignment="1">
      <alignment horizontal="right"/>
    </xf>
    <xf numFmtId="10" fontId="1" fillId="0" borderId="11" xfId="206" applyNumberFormat="1" applyFont="1" applyBorder="1" applyAlignment="1">
      <alignment horizontal="right"/>
    </xf>
    <xf numFmtId="10" fontId="33" fillId="0" borderId="12" xfId="206" applyNumberFormat="1" applyFont="1" applyBorder="1" applyAlignment="1">
      <alignment horizontal="right"/>
    </xf>
    <xf numFmtId="0" fontId="33" fillId="25" borderId="10" xfId="206" applyFont="1" applyFill="1" applyBorder="1" applyAlignment="1">
      <alignment horizontal="right" wrapText="1"/>
    </xf>
    <xf numFmtId="3" fontId="33" fillId="25" borderId="11" xfId="206" applyNumberFormat="1" applyFont="1" applyFill="1" applyBorder="1" applyAlignment="1">
      <alignment horizontal="right"/>
    </xf>
    <xf numFmtId="10" fontId="33" fillId="25" borderId="11" xfId="206" applyNumberFormat="1" applyFont="1" applyFill="1" applyBorder="1" applyAlignment="1">
      <alignment horizontal="right"/>
    </xf>
    <xf numFmtId="10" fontId="33" fillId="25" borderId="12" xfId="206" applyNumberFormat="1" applyFont="1" applyFill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1" fillId="0" borderId="11" xfId="206" applyNumberFormat="1" applyFont="1" applyBorder="1" applyAlignment="1"/>
    <xf numFmtId="49" fontId="1" fillId="0" borderId="10" xfId="206" applyNumberFormat="1" applyFont="1" applyBorder="1" applyAlignment="1">
      <alignment horizontal="left" wrapText="1"/>
    </xf>
    <xf numFmtId="3" fontId="33" fillId="25" borderId="11" xfId="206" applyNumberFormat="1" applyFont="1" applyFill="1" applyBorder="1" applyAlignment="1"/>
    <xf numFmtId="0" fontId="23" fillId="24" borderId="15" xfId="206" applyFont="1" applyFill="1" applyBorder="1" applyAlignment="1">
      <alignment horizontal="right" wrapText="1"/>
    </xf>
    <xf numFmtId="3" fontId="23" fillId="24" borderId="13" xfId="206" applyNumberFormat="1" applyFont="1" applyFill="1" applyBorder="1" applyAlignment="1"/>
    <xf numFmtId="10" fontId="33" fillId="24" borderId="13" xfId="206" applyNumberFormat="1" applyFont="1" applyFill="1" applyBorder="1" applyAlignment="1">
      <alignment horizontal="right"/>
    </xf>
    <xf numFmtId="10" fontId="34" fillId="24" borderId="14" xfId="206" applyNumberFormat="1" applyFont="1" applyFill="1" applyBorder="1" applyAlignment="1">
      <alignment horizontal="right" wrapText="1"/>
    </xf>
    <xf numFmtId="0" fontId="1" fillId="0" borderId="10" xfId="206" applyFont="1" applyBorder="1" applyAlignment="1">
      <alignment horizontal="left"/>
    </xf>
    <xf numFmtId="3" fontId="23" fillId="24" borderId="13" xfId="206" applyNumberFormat="1" applyFont="1" applyFill="1" applyBorder="1" applyAlignment="1">
      <alignment horizontal="right" wrapText="1"/>
    </xf>
    <xf numFmtId="0" fontId="23" fillId="24" borderId="17" xfId="130" applyFont="1" applyFill="1" applyBorder="1" applyAlignment="1">
      <alignment horizontal="center" vertical="center"/>
    </xf>
    <xf numFmtId="0" fontId="1" fillId="0" borderId="10" xfId="130" applyFont="1" applyBorder="1" applyAlignment="1">
      <alignment horizontal="justify" vertical="center" wrapText="1"/>
    </xf>
    <xf numFmtId="3" fontId="1" fillId="0" borderId="11" xfId="130" applyNumberFormat="1" applyFont="1" applyBorder="1" applyAlignment="1">
      <alignment horizontal="right" vertical="center"/>
    </xf>
    <xf numFmtId="10" fontId="33" fillId="0" borderId="12" xfId="206" applyNumberFormat="1" applyFont="1" applyBorder="1"/>
    <xf numFmtId="10" fontId="33" fillId="25" borderId="12" xfId="206" applyNumberFormat="1" applyFont="1" applyFill="1" applyBorder="1"/>
    <xf numFmtId="0" fontId="1" fillId="0" borderId="10" xfId="131" applyFont="1" applyBorder="1" applyAlignment="1">
      <alignment horizontal="justify" vertical="center" wrapText="1"/>
    </xf>
    <xf numFmtId="3" fontId="1" fillId="0" borderId="11" xfId="131" applyNumberFormat="1" applyFont="1" applyBorder="1" applyAlignment="1">
      <alignment vertical="center"/>
    </xf>
    <xf numFmtId="0" fontId="1" fillId="0" borderId="10" xfId="131" applyFont="1" applyBorder="1" applyAlignment="1">
      <alignment horizontal="left" vertical="center" wrapText="1"/>
    </xf>
    <xf numFmtId="3" fontId="23" fillId="24" borderId="13" xfId="206" applyNumberFormat="1" applyFont="1" applyFill="1" applyBorder="1"/>
    <xf numFmtId="10" fontId="34" fillId="24" borderId="14" xfId="206" applyNumberFormat="1" applyFont="1" applyFill="1" applyBorder="1"/>
    <xf numFmtId="0" fontId="32" fillId="0" borderId="27" xfId="205" applyFont="1" applyBorder="1" applyAlignment="1">
      <alignment horizontal="center" vertical="center"/>
    </xf>
    <xf numFmtId="10" fontId="32" fillId="0" borderId="26" xfId="205" applyNumberFormat="1" applyFont="1" applyFill="1" applyBorder="1" applyAlignment="1" applyProtection="1">
      <alignment horizontal="right" vertical="center" wrapText="1"/>
    </xf>
    <xf numFmtId="10" fontId="32" fillId="0" borderId="28" xfId="205" applyNumberFormat="1" applyFont="1" applyFill="1" applyBorder="1" applyAlignment="1" applyProtection="1">
      <alignment horizontal="right" vertical="center" wrapText="1"/>
    </xf>
    <xf numFmtId="3" fontId="1" fillId="0" borderId="0" xfId="205" applyNumberFormat="1" applyFont="1"/>
    <xf numFmtId="4" fontId="1" fillId="0" borderId="0" xfId="205" applyNumberFormat="1" applyFont="1"/>
    <xf numFmtId="0" fontId="32" fillId="25" borderId="15" xfId="205" applyFont="1" applyFill="1" applyBorder="1" applyAlignment="1">
      <alignment horizontal="center" vertical="center" wrapText="1"/>
    </xf>
    <xf numFmtId="0" fontId="32" fillId="25" borderId="13" xfId="205" applyFont="1" applyFill="1" applyBorder="1" applyAlignment="1">
      <alignment horizontal="center" vertical="center" wrapText="1"/>
    </xf>
    <xf numFmtId="0" fontId="32" fillId="25" borderId="29" xfId="205" applyFont="1" applyFill="1" applyBorder="1" applyAlignment="1">
      <alignment horizontal="center" vertical="center" wrapText="1"/>
    </xf>
    <xf numFmtId="0" fontId="32" fillId="25" borderId="14" xfId="205" applyFont="1" applyFill="1" applyBorder="1" applyAlignment="1">
      <alignment horizontal="center" vertical="center" wrapText="1"/>
    </xf>
    <xf numFmtId="10" fontId="1" fillId="0" borderId="0" xfId="205" applyNumberFormat="1" applyFont="1"/>
    <xf numFmtId="3" fontId="36" fillId="0" borderId="0" xfId="205" applyNumberFormat="1" applyFont="1"/>
    <xf numFmtId="10" fontId="36" fillId="0" borderId="0" xfId="205" applyNumberFormat="1" applyFont="1"/>
    <xf numFmtId="3" fontId="32" fillId="0" borderId="0" xfId="205" applyNumberFormat="1" applyFont="1"/>
    <xf numFmtId="10" fontId="32" fillId="0" borderId="0" xfId="205" applyNumberFormat="1" applyFont="1"/>
    <xf numFmtId="3" fontId="37" fillId="0" borderId="0" xfId="205" applyNumberFormat="1" applyFont="1"/>
    <xf numFmtId="4" fontId="37" fillId="0" borderId="0" xfId="205" applyNumberFormat="1" applyFont="1"/>
    <xf numFmtId="2" fontId="37" fillId="0" borderId="0" xfId="205" applyNumberFormat="1" applyFont="1"/>
    <xf numFmtId="10" fontId="38" fillId="0" borderId="0" xfId="205" applyNumberFormat="1" applyFont="1"/>
    <xf numFmtId="3" fontId="38" fillId="0" borderId="0" xfId="205" applyNumberFormat="1" applyFont="1"/>
    <xf numFmtId="2" fontId="37" fillId="0" borderId="0" xfId="205" applyNumberFormat="1" applyFont="1" applyAlignment="1">
      <alignment horizontal="right"/>
    </xf>
    <xf numFmtId="0" fontId="23" fillId="24" borderId="18" xfId="206" applyFont="1" applyFill="1" applyBorder="1" applyAlignment="1">
      <alignment horizontal="center" vertical="center" wrapText="1"/>
    </xf>
    <xf numFmtId="3" fontId="32" fillId="0" borderId="25" xfId="205" applyNumberFormat="1" applyFont="1" applyBorder="1" applyAlignment="1">
      <alignment horizontal="right"/>
    </xf>
    <xf numFmtId="3" fontId="32" fillId="0" borderId="27" xfId="205" applyNumberFormat="1" applyFont="1" applyBorder="1" applyAlignment="1">
      <alignment horizontal="right"/>
    </xf>
    <xf numFmtId="3" fontId="32" fillId="0" borderId="33" xfId="205" applyNumberFormat="1" applyFont="1" applyBorder="1" applyAlignment="1">
      <alignment horizontal="right"/>
    </xf>
    <xf numFmtId="3" fontId="32" fillId="0" borderId="11" xfId="205" applyNumberFormat="1" applyFont="1" applyBorder="1" applyAlignment="1">
      <alignment horizontal="right"/>
    </xf>
    <xf numFmtId="3" fontId="32" fillId="0" borderId="10" xfId="205" applyNumberFormat="1" applyFont="1" applyBorder="1" applyAlignment="1">
      <alignment horizontal="right"/>
    </xf>
    <xf numFmtId="3" fontId="32" fillId="0" borderId="21" xfId="205" applyNumberFormat="1" applyFont="1" applyBorder="1" applyAlignment="1">
      <alignment horizontal="right"/>
    </xf>
    <xf numFmtId="3" fontId="32" fillId="0" borderId="22" xfId="205" applyNumberFormat="1" applyFont="1" applyBorder="1" applyAlignment="1">
      <alignment horizontal="right"/>
    </xf>
    <xf numFmtId="3" fontId="32" fillId="0" borderId="10" xfId="205" applyNumberFormat="1" applyFont="1" applyBorder="1" applyAlignment="1">
      <alignment horizontal="right" wrapText="1"/>
    </xf>
    <xf numFmtId="3" fontId="32" fillId="0" borderId="11" xfId="205" applyNumberFormat="1" applyFont="1" applyBorder="1" applyAlignment="1">
      <alignment horizontal="right" wrapText="1"/>
    </xf>
    <xf numFmtId="3" fontId="32" fillId="0" borderId="21" xfId="205" applyNumberFormat="1" applyFont="1" applyBorder="1" applyAlignment="1">
      <alignment horizontal="right" wrapText="1"/>
    </xf>
    <xf numFmtId="0" fontId="32" fillId="0" borderId="10" xfId="205" applyFont="1" applyBorder="1" applyAlignment="1">
      <alignment horizontal="right" wrapText="1"/>
    </xf>
    <xf numFmtId="10" fontId="32" fillId="0" borderId="11" xfId="205" applyNumberFormat="1" applyFont="1" applyBorder="1" applyAlignment="1">
      <alignment horizontal="right" wrapText="1"/>
    </xf>
    <xf numFmtId="10" fontId="32" fillId="0" borderId="10" xfId="205" applyNumberFormat="1" applyFont="1" applyBorder="1" applyAlignment="1">
      <alignment horizontal="right"/>
    </xf>
    <xf numFmtId="10" fontId="32" fillId="0" borderId="11" xfId="205" applyNumberFormat="1" applyFont="1" applyBorder="1" applyAlignment="1">
      <alignment horizontal="right"/>
    </xf>
    <xf numFmtId="10" fontId="32" fillId="0" borderId="21" xfId="205" applyNumberFormat="1" applyFont="1" applyBorder="1" applyAlignment="1">
      <alignment horizontal="right"/>
    </xf>
    <xf numFmtId="10" fontId="32" fillId="0" borderId="22" xfId="205" applyNumberFormat="1" applyFont="1" applyBorder="1" applyAlignment="1">
      <alignment horizontal="right"/>
    </xf>
    <xf numFmtId="10" fontId="32" fillId="0" borderId="10" xfId="205" applyNumberFormat="1" applyFont="1" applyBorder="1" applyAlignment="1">
      <alignment horizontal="right" wrapText="1"/>
    </xf>
    <xf numFmtId="10" fontId="32" fillId="0" borderId="21" xfId="205" applyNumberFormat="1" applyFont="1" applyBorder="1" applyAlignment="1">
      <alignment horizontal="right" wrapText="1"/>
    </xf>
    <xf numFmtId="10" fontId="32" fillId="0" borderId="13" xfId="205" applyNumberFormat="1" applyFont="1" applyBorder="1" applyAlignment="1">
      <alignment horizontal="right" wrapText="1"/>
    </xf>
    <xf numFmtId="10" fontId="32" fillId="0" borderId="15" xfId="205" applyNumberFormat="1" applyFont="1" applyBorder="1" applyAlignment="1">
      <alignment horizontal="right" wrapText="1"/>
    </xf>
    <xf numFmtId="10" fontId="32" fillId="0" borderId="34" xfId="205" applyNumberFormat="1" applyFont="1" applyBorder="1" applyAlignment="1">
      <alignment horizontal="right" wrapText="1"/>
    </xf>
    <xf numFmtId="10" fontId="32" fillId="0" borderId="37" xfId="205" applyNumberFormat="1" applyFont="1" applyBorder="1" applyAlignment="1">
      <alignment horizontal="right"/>
    </xf>
    <xf numFmtId="10" fontId="32" fillId="0" borderId="15" xfId="205" applyNumberFormat="1" applyFont="1" applyBorder="1" applyAlignment="1">
      <alignment horizontal="right"/>
    </xf>
    <xf numFmtId="10" fontId="32" fillId="0" borderId="34" xfId="205" applyNumberFormat="1" applyFont="1" applyBorder="1" applyAlignment="1">
      <alignment horizontal="right"/>
    </xf>
    <xf numFmtId="0" fontId="32" fillId="0" borderId="18" xfId="207" applyFont="1" applyFill="1" applyBorder="1" applyAlignment="1" applyProtection="1">
      <alignment vertical="center" wrapText="1"/>
    </xf>
    <xf numFmtId="0" fontId="32" fillId="0" borderId="12" xfId="207" applyFont="1" applyFill="1" applyBorder="1" applyAlignment="1" applyProtection="1">
      <alignment vertical="center" wrapText="1"/>
    </xf>
    <xf numFmtId="0" fontId="32" fillId="0" borderId="14" xfId="207" applyFont="1" applyFill="1" applyBorder="1" applyAlignment="1" applyProtection="1">
      <alignment vertical="center" wrapText="1"/>
    </xf>
    <xf numFmtId="0" fontId="30" fillId="24" borderId="16" xfId="206" applyFont="1" applyFill="1" applyBorder="1" applyAlignment="1">
      <alignment horizontal="center" vertical="center" wrapText="1"/>
    </xf>
    <xf numFmtId="0" fontId="35" fillId="25" borderId="11" xfId="206" applyFont="1" applyFill="1" applyBorder="1" applyAlignment="1">
      <alignment horizontal="center" vertical="center" wrapText="1"/>
    </xf>
    <xf numFmtId="0" fontId="39" fillId="25" borderId="10" xfId="206" applyFont="1" applyFill="1" applyBorder="1" applyAlignment="1">
      <alignment horizontal="right" wrapText="1"/>
    </xf>
    <xf numFmtId="0" fontId="35" fillId="24" borderId="15" xfId="206" applyFont="1" applyFill="1" applyBorder="1" applyAlignment="1">
      <alignment horizontal="right" wrapText="1"/>
    </xf>
    <xf numFmtId="10" fontId="33" fillId="0" borderId="12" xfId="206" applyNumberFormat="1" applyFont="1" applyBorder="1" applyAlignment="1">
      <alignment horizontal="right" vertical="center"/>
    </xf>
    <xf numFmtId="0" fontId="32" fillId="25" borderId="34" xfId="205" applyFont="1" applyFill="1" applyBorder="1" applyAlignment="1">
      <alignment horizontal="center" vertical="center" wrapText="1"/>
    </xf>
    <xf numFmtId="10" fontId="32" fillId="0" borderId="16" xfId="205" applyNumberFormat="1" applyFont="1" applyFill="1" applyBorder="1" applyAlignment="1" applyProtection="1">
      <alignment horizontal="right" vertical="center" wrapText="1"/>
    </xf>
    <xf numFmtId="10" fontId="32" fillId="0" borderId="18" xfId="205" applyNumberFormat="1" applyFont="1" applyFill="1" applyBorder="1" applyAlignment="1" applyProtection="1">
      <alignment horizontal="right" vertical="center" wrapText="1"/>
    </xf>
    <xf numFmtId="10" fontId="32" fillId="0" borderId="10" xfId="205" applyNumberFormat="1" applyFont="1" applyFill="1" applyBorder="1" applyAlignment="1" applyProtection="1">
      <alignment horizontal="right" wrapText="1"/>
    </xf>
    <xf numFmtId="10" fontId="32" fillId="0" borderId="10" xfId="205" applyNumberFormat="1" applyFont="1" applyFill="1" applyBorder="1" applyAlignment="1" applyProtection="1">
      <alignment horizontal="right" vertical="center" wrapText="1"/>
    </xf>
    <xf numFmtId="10" fontId="32" fillId="0" borderId="11" xfId="205" applyNumberFormat="1" applyFont="1" applyFill="1" applyBorder="1" applyAlignment="1" applyProtection="1">
      <alignment horizontal="right" vertical="center" wrapText="1"/>
    </xf>
    <xf numFmtId="10" fontId="32" fillId="0" borderId="15" xfId="205" applyNumberFormat="1" applyFont="1" applyFill="1" applyBorder="1" applyAlignment="1" applyProtection="1">
      <alignment horizontal="right" vertical="center" wrapText="1"/>
    </xf>
    <xf numFmtId="10" fontId="32" fillId="0" borderId="13" xfId="205" applyNumberFormat="1" applyFont="1" applyFill="1" applyBorder="1" applyAlignment="1" applyProtection="1">
      <alignment horizontal="right" vertical="center" wrapText="1"/>
    </xf>
    <xf numFmtId="3" fontId="32" fillId="0" borderId="17" xfId="205" applyNumberFormat="1" applyFont="1" applyFill="1" applyBorder="1" applyAlignment="1" applyProtection="1">
      <alignment horizontal="right" vertical="center" wrapText="1"/>
    </xf>
    <xf numFmtId="3" fontId="32" fillId="0" borderId="11" xfId="205" applyNumberFormat="1" applyFont="1" applyFill="1" applyBorder="1" applyAlignment="1" applyProtection="1">
      <alignment horizontal="right" wrapText="1"/>
    </xf>
    <xf numFmtId="3" fontId="32" fillId="0" borderId="11" xfId="205" applyNumberFormat="1" applyFont="1" applyFill="1" applyBorder="1" applyAlignment="1" applyProtection="1">
      <alignment horizontal="right" vertical="center" wrapText="1"/>
    </xf>
    <xf numFmtId="0" fontId="41" fillId="0" borderId="0" xfId="205" applyFont="1"/>
    <xf numFmtId="0" fontId="40" fillId="0" borderId="0" xfId="206" applyFont="1"/>
    <xf numFmtId="3" fontId="32" fillId="0" borderId="43" xfId="205" applyNumberFormat="1" applyFont="1" applyBorder="1" applyAlignment="1">
      <alignment horizontal="right"/>
    </xf>
    <xf numFmtId="3" fontId="32" fillId="0" borderId="22" xfId="205" applyNumberFormat="1" applyFont="1" applyBorder="1" applyAlignment="1">
      <alignment horizontal="right" wrapText="1"/>
    </xf>
    <xf numFmtId="10" fontId="32" fillId="0" borderId="22" xfId="205" applyNumberFormat="1" applyFont="1" applyBorder="1" applyAlignment="1">
      <alignment horizontal="right" wrapText="1"/>
    </xf>
    <xf numFmtId="10" fontId="32" fillId="0" borderId="37" xfId="205" applyNumberFormat="1" applyFont="1" applyBorder="1" applyAlignment="1">
      <alignment horizontal="right" wrapText="1"/>
    </xf>
    <xf numFmtId="0" fontId="32" fillId="25" borderId="44" xfId="205" applyFont="1" applyFill="1" applyBorder="1" applyAlignment="1">
      <alignment horizontal="center" vertical="center" wrapText="1"/>
    </xf>
    <xf numFmtId="0" fontId="32" fillId="25" borderId="45" xfId="205" applyFont="1" applyFill="1" applyBorder="1" applyAlignment="1">
      <alignment horizontal="center" vertical="center" wrapText="1"/>
    </xf>
    <xf numFmtId="0" fontId="32" fillId="25" borderId="46" xfId="205" applyFont="1" applyFill="1" applyBorder="1" applyAlignment="1">
      <alignment horizontal="center" vertical="center" wrapText="1"/>
    </xf>
    <xf numFmtId="3" fontId="32" fillId="0" borderId="35" xfId="205" applyNumberFormat="1" applyFont="1" applyBorder="1" applyAlignment="1">
      <alignment horizontal="right"/>
    </xf>
    <xf numFmtId="3" fontId="32" fillId="0" borderId="17" xfId="205" applyNumberFormat="1" applyFont="1" applyBorder="1" applyAlignment="1">
      <alignment horizontal="right"/>
    </xf>
    <xf numFmtId="0" fontId="43" fillId="0" borderId="0" xfId="0" applyFont="1" applyAlignment="1"/>
    <xf numFmtId="9" fontId="33" fillId="25" borderId="11" xfId="206" applyNumberFormat="1" applyFont="1" applyFill="1" applyBorder="1" applyAlignment="1">
      <alignment horizontal="right"/>
    </xf>
    <xf numFmtId="9" fontId="23" fillId="24" borderId="13" xfId="206" applyNumberFormat="1" applyFont="1" applyFill="1" applyBorder="1" applyAlignment="1">
      <alignment horizontal="right" wrapText="1"/>
    </xf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4" borderId="39" xfId="206" applyFont="1" applyFill="1" applyBorder="1" applyAlignment="1">
      <alignment horizontal="center" vertical="center" wrapText="1"/>
    </xf>
    <xf numFmtId="0" fontId="23" fillId="24" borderId="28" xfId="206" applyFont="1" applyFill="1" applyBorder="1" applyAlignment="1">
      <alignment horizontal="center" vertical="center" wrapText="1"/>
    </xf>
    <xf numFmtId="0" fontId="23" fillId="24" borderId="30" xfId="206" applyFont="1" applyFill="1" applyBorder="1" applyAlignment="1">
      <alignment horizontal="center" vertical="center"/>
    </xf>
    <xf numFmtId="0" fontId="23" fillId="24" borderId="31" xfId="206" applyFont="1" applyFill="1" applyBorder="1" applyAlignment="1">
      <alignment horizontal="center" vertical="center"/>
    </xf>
    <xf numFmtId="0" fontId="23" fillId="24" borderId="32" xfId="206" applyFont="1" applyFill="1" applyBorder="1" applyAlignment="1">
      <alignment horizontal="center" vertical="center"/>
    </xf>
    <xf numFmtId="0" fontId="30" fillId="24" borderId="38" xfId="206" applyFont="1" applyFill="1" applyBorder="1" applyAlignment="1">
      <alignment horizontal="center" vertical="center" wrapText="1"/>
    </xf>
    <xf numFmtId="0" fontId="30" fillId="24" borderId="27" xfId="206" applyFont="1" applyFill="1" applyBorder="1" applyAlignment="1">
      <alignment horizontal="center" vertical="center" wrapText="1"/>
    </xf>
    <xf numFmtId="0" fontId="35" fillId="0" borderId="10" xfId="206" applyFont="1" applyFill="1" applyBorder="1" applyAlignment="1">
      <alignment horizontal="left" wrapText="1"/>
    </xf>
    <xf numFmtId="0" fontId="35" fillId="0" borderId="11" xfId="206" applyFont="1" applyFill="1" applyBorder="1" applyAlignment="1">
      <alignment horizontal="left" wrapText="1"/>
    </xf>
    <xf numFmtId="0" fontId="35" fillId="0" borderId="12" xfId="206" applyFont="1" applyFill="1" applyBorder="1" applyAlignment="1">
      <alignment horizontal="left" wrapText="1"/>
    </xf>
    <xf numFmtId="0" fontId="35" fillId="24" borderId="39" xfId="206" applyFont="1" applyFill="1" applyBorder="1" applyAlignment="1">
      <alignment horizontal="center" vertical="center" wrapText="1"/>
    </xf>
    <xf numFmtId="0" fontId="35" fillId="24" borderId="28" xfId="206" applyFont="1" applyFill="1" applyBorder="1" applyAlignment="1">
      <alignment horizontal="center" vertical="center" wrapText="1"/>
    </xf>
    <xf numFmtId="0" fontId="35" fillId="24" borderId="30" xfId="206" applyFont="1" applyFill="1" applyBorder="1" applyAlignment="1">
      <alignment horizontal="center" vertical="center" wrapText="1"/>
    </xf>
    <xf numFmtId="0" fontId="35" fillId="24" borderId="31" xfId="206" applyFont="1" applyFill="1" applyBorder="1" applyAlignment="1">
      <alignment horizontal="center" vertical="center" wrapText="1"/>
    </xf>
    <xf numFmtId="0" fontId="35" fillId="24" borderId="32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0" fontId="30" fillId="25" borderId="16" xfId="205" applyFont="1" applyFill="1" applyBorder="1" applyAlignment="1">
      <alignment horizontal="center" vertical="center" wrapText="1"/>
    </xf>
    <xf numFmtId="0" fontId="30" fillId="25" borderId="17" xfId="205" applyFont="1" applyFill="1" applyBorder="1" applyAlignment="1">
      <alignment horizontal="center" vertical="center" wrapText="1"/>
    </xf>
    <xf numFmtId="0" fontId="30" fillId="25" borderId="18" xfId="205" applyFont="1" applyFill="1" applyBorder="1" applyAlignment="1">
      <alignment horizontal="center" vertical="center" wrapText="1"/>
    </xf>
    <xf numFmtId="3" fontId="30" fillId="25" borderId="16" xfId="205" applyNumberFormat="1" applyFont="1" applyFill="1" applyBorder="1" applyAlignment="1">
      <alignment horizontal="center" vertical="center" wrapText="1"/>
    </xf>
    <xf numFmtId="3" fontId="30" fillId="25" borderId="17" xfId="205" applyNumberFormat="1" applyFont="1" applyFill="1" applyBorder="1" applyAlignment="1">
      <alignment horizontal="center" vertical="center" wrapText="1"/>
    </xf>
    <xf numFmtId="3" fontId="30" fillId="25" borderId="18" xfId="205" applyNumberFormat="1" applyFont="1" applyFill="1" applyBorder="1" applyAlignment="1">
      <alignment horizontal="center" vertical="center" wrapText="1"/>
    </xf>
    <xf numFmtId="3" fontId="30" fillId="25" borderId="35" xfId="205" applyNumberFormat="1" applyFont="1" applyFill="1" applyBorder="1" applyAlignment="1">
      <alignment horizontal="center" vertical="center" wrapText="1"/>
    </xf>
    <xf numFmtId="3" fontId="30" fillId="25" borderId="31" xfId="205" applyNumberFormat="1" applyFont="1" applyFill="1" applyBorder="1" applyAlignment="1">
      <alignment horizontal="center" vertical="center" wrapText="1"/>
    </xf>
    <xf numFmtId="3" fontId="30" fillId="25" borderId="36" xfId="205" applyNumberFormat="1" applyFont="1" applyFill="1" applyBorder="1" applyAlignment="1">
      <alignment horizontal="center" vertical="center" wrapText="1"/>
    </xf>
    <xf numFmtId="0" fontId="42" fillId="0" borderId="19" xfId="205" applyFont="1" applyBorder="1" applyAlignment="1">
      <alignment horizontal="left"/>
    </xf>
    <xf numFmtId="0" fontId="42" fillId="0" borderId="20" xfId="205" applyFont="1" applyBorder="1" applyAlignment="1">
      <alignment horizontal="left"/>
    </xf>
    <xf numFmtId="0" fontId="42" fillId="0" borderId="21" xfId="205" applyFont="1" applyBorder="1" applyAlignment="1">
      <alignment horizontal="left"/>
    </xf>
    <xf numFmtId="3" fontId="30" fillId="25" borderId="32" xfId="205" applyNumberFormat="1" applyFont="1" applyFill="1" applyBorder="1" applyAlignment="1">
      <alignment horizontal="center" vertical="center" wrapText="1"/>
    </xf>
    <xf numFmtId="3" fontId="30" fillId="25" borderId="30" xfId="205" applyNumberFormat="1" applyFont="1" applyFill="1" applyBorder="1" applyAlignment="1">
      <alignment horizontal="center" vertical="center" wrapText="1"/>
    </xf>
    <xf numFmtId="0" fontId="30" fillId="25" borderId="32" xfId="205" applyFont="1" applyFill="1" applyBorder="1" applyAlignment="1">
      <alignment horizontal="center" vertical="center" wrapText="1"/>
    </xf>
    <xf numFmtId="0" fontId="30" fillId="25" borderId="30" xfId="205" applyFont="1" applyFill="1" applyBorder="1" applyAlignment="1">
      <alignment horizontal="center" vertical="center" wrapText="1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0" xfId="205" applyFont="1" applyFill="1" applyBorder="1" applyAlignment="1">
      <alignment horizontal="center" vertical="center" wrapText="1"/>
    </xf>
    <xf numFmtId="0" fontId="30" fillId="24" borderId="15" xfId="205" applyFont="1" applyFill="1" applyBorder="1" applyAlignment="1">
      <alignment horizontal="center" vertical="center" wrapText="1"/>
    </xf>
    <xf numFmtId="0" fontId="30" fillId="24" borderId="18" xfId="205" applyFont="1" applyFill="1" applyBorder="1" applyAlignment="1">
      <alignment horizontal="center" vertical="center" wrapText="1"/>
    </xf>
    <xf numFmtId="0" fontId="30" fillId="24" borderId="12" xfId="205" applyFont="1" applyFill="1" applyBorder="1" applyAlignment="1">
      <alignment horizontal="center" vertical="center" wrapText="1"/>
    </xf>
    <xf numFmtId="0" fontId="30" fillId="24" borderId="14" xfId="205" applyFont="1" applyFill="1" applyBorder="1" applyAlignment="1">
      <alignment horizontal="center" vertical="center" wrapText="1"/>
    </xf>
    <xf numFmtId="0" fontId="31" fillId="24" borderId="24" xfId="205" applyFont="1" applyFill="1" applyBorder="1" applyAlignment="1">
      <alignment horizontal="left"/>
    </xf>
    <xf numFmtId="0" fontId="31" fillId="24" borderId="40" xfId="205" applyFont="1" applyFill="1" applyBorder="1" applyAlignment="1">
      <alignment horizontal="left"/>
    </xf>
    <xf numFmtId="0" fontId="31" fillId="24" borderId="41" xfId="205" applyFont="1" applyFill="1" applyBorder="1" applyAlignment="1">
      <alignment horizontal="left"/>
    </xf>
    <xf numFmtId="0" fontId="31" fillId="24" borderId="42" xfId="205" applyFont="1" applyFill="1" applyBorder="1" applyAlignment="1">
      <alignment horizontal="left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colors>
    <mruColors>
      <color rgb="FFFF66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8.570312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85546875" style="1" customWidth="1"/>
    <col min="10" max="16384" width="10.28515625" style="1"/>
  </cols>
  <sheetData>
    <row r="2" spans="2:9" x14ac:dyDescent="0.25">
      <c r="B2" s="127" t="s">
        <v>68</v>
      </c>
      <c r="C2" s="128"/>
      <c r="D2" s="128"/>
      <c r="E2" s="128"/>
      <c r="F2" s="128"/>
      <c r="G2" s="128"/>
      <c r="H2" s="128"/>
      <c r="I2" s="129"/>
    </row>
    <row r="3" spans="2:9" ht="16.5" thickBot="1" x14ac:dyDescent="0.3">
      <c r="B3" s="2"/>
    </row>
    <row r="4" spans="2:9" ht="18.75" customHeight="1" x14ac:dyDescent="0.25">
      <c r="B4" s="138" t="s">
        <v>85</v>
      </c>
      <c r="C4" s="135" t="s">
        <v>72</v>
      </c>
      <c r="D4" s="136"/>
      <c r="E4" s="137"/>
      <c r="F4" s="135" t="s">
        <v>54</v>
      </c>
      <c r="G4" s="136"/>
      <c r="H4" s="137"/>
      <c r="I4" s="133" t="s">
        <v>64</v>
      </c>
    </row>
    <row r="5" spans="2:9" ht="90.75" customHeight="1" x14ac:dyDescent="0.25">
      <c r="B5" s="139"/>
      <c r="C5" s="20" t="s">
        <v>65</v>
      </c>
      <c r="D5" s="20" t="s">
        <v>66</v>
      </c>
      <c r="E5" s="20" t="s">
        <v>67</v>
      </c>
      <c r="F5" s="20" t="s">
        <v>65</v>
      </c>
      <c r="G5" s="20" t="s">
        <v>66</v>
      </c>
      <c r="H5" s="20" t="s">
        <v>67</v>
      </c>
      <c r="I5" s="134"/>
    </row>
    <row r="6" spans="2:9" ht="15.75" customHeight="1" x14ac:dyDescent="0.25">
      <c r="B6" s="130" t="s">
        <v>52</v>
      </c>
      <c r="C6" s="131"/>
      <c r="D6" s="131"/>
      <c r="E6" s="131"/>
      <c r="F6" s="131"/>
      <c r="G6" s="131"/>
      <c r="H6" s="131"/>
      <c r="I6" s="132"/>
    </row>
    <row r="7" spans="2:9" x14ac:dyDescent="0.25">
      <c r="B7" s="21" t="s">
        <v>22</v>
      </c>
      <c r="C7" s="22">
        <v>50186077</v>
      </c>
      <c r="D7" s="23">
        <f t="shared" ref="D7:D20" si="0">C7/C$21</f>
        <v>0.3050599030330905</v>
      </c>
      <c r="E7" s="23">
        <f t="shared" ref="E7:E20" si="1">C7/C$33</f>
        <v>0.21429910437536176</v>
      </c>
      <c r="F7" s="22">
        <v>49745927</v>
      </c>
      <c r="G7" s="23">
        <f t="shared" ref="G7:G20" si="2">F7/F$21</f>
        <v>0.2715157024737635</v>
      </c>
      <c r="H7" s="23">
        <f t="shared" ref="H7:H20" si="3">F7/F$33</f>
        <v>0.19663724441444122</v>
      </c>
      <c r="I7" s="24">
        <f t="shared" ref="I7:I21" si="4">(F7-C7)/C7</f>
        <v>-8.7703607516483109E-3</v>
      </c>
    </row>
    <row r="8" spans="2:9" x14ac:dyDescent="0.25">
      <c r="B8" s="21" t="s">
        <v>75</v>
      </c>
      <c r="C8" s="22">
        <v>25454331</v>
      </c>
      <c r="D8" s="23">
        <f t="shared" si="0"/>
        <v>0.15472609557890307</v>
      </c>
      <c r="E8" s="23">
        <f t="shared" si="1"/>
        <v>0.10869230395860602</v>
      </c>
      <c r="F8" s="22">
        <v>27372062</v>
      </c>
      <c r="G8" s="23">
        <f t="shared" si="2"/>
        <v>0.14939805307247381</v>
      </c>
      <c r="H8" s="23">
        <f t="shared" si="3"/>
        <v>0.10819713633281453</v>
      </c>
      <c r="I8" s="24">
        <f t="shared" si="4"/>
        <v>7.5340066882920637E-2</v>
      </c>
    </row>
    <row r="9" spans="2:9" x14ac:dyDescent="0.25">
      <c r="B9" s="21" t="s">
        <v>24</v>
      </c>
      <c r="C9" s="22">
        <v>16583824</v>
      </c>
      <c r="D9" s="23">
        <f t="shared" si="0"/>
        <v>0.10080604111291343</v>
      </c>
      <c r="E9" s="23">
        <f t="shared" si="1"/>
        <v>7.0814433858191972E-2</v>
      </c>
      <c r="F9" s="22">
        <v>17845289</v>
      </c>
      <c r="G9" s="23">
        <f t="shared" si="2"/>
        <v>9.740046011570605E-2</v>
      </c>
      <c r="H9" s="23">
        <f t="shared" si="3"/>
        <v>7.0539412296796472E-2</v>
      </c>
      <c r="I9" s="24">
        <f t="shared" si="4"/>
        <v>7.606599057008806E-2</v>
      </c>
    </row>
    <row r="10" spans="2:9" x14ac:dyDescent="0.25">
      <c r="B10" s="21" t="s">
        <v>23</v>
      </c>
      <c r="C10" s="22">
        <v>12158006</v>
      </c>
      <c r="D10" s="23">
        <f t="shared" si="0"/>
        <v>7.3903368287497995E-2</v>
      </c>
      <c r="E10" s="23">
        <f t="shared" si="1"/>
        <v>5.1915789249481974E-2</v>
      </c>
      <c r="F10" s="22">
        <v>14206318</v>
      </c>
      <c r="G10" s="23">
        <f t="shared" si="2"/>
        <v>7.7538778427742858E-2</v>
      </c>
      <c r="H10" s="23">
        <f t="shared" si="3"/>
        <v>5.6155174770293775E-2</v>
      </c>
      <c r="I10" s="24">
        <f t="shared" si="4"/>
        <v>0.16847433699243117</v>
      </c>
    </row>
    <row r="11" spans="2:9" x14ac:dyDescent="0.25">
      <c r="B11" s="21" t="s">
        <v>26</v>
      </c>
      <c r="C11" s="22">
        <v>7958154</v>
      </c>
      <c r="D11" s="23">
        <f t="shared" si="0"/>
        <v>4.8374247055859756E-2</v>
      </c>
      <c r="E11" s="23">
        <f t="shared" si="1"/>
        <v>3.3982039972584477E-2</v>
      </c>
      <c r="F11" s="22">
        <v>11092106</v>
      </c>
      <c r="G11" s="23">
        <f t="shared" si="2"/>
        <v>6.0541257025996262E-2</v>
      </c>
      <c r="H11" s="23">
        <f t="shared" si="3"/>
        <v>4.3845220908093438E-2</v>
      </c>
      <c r="I11" s="24">
        <f t="shared" si="4"/>
        <v>0.39380388969602748</v>
      </c>
    </row>
    <row r="12" spans="2:9" x14ac:dyDescent="0.25">
      <c r="B12" s="21" t="s">
        <v>25</v>
      </c>
      <c r="C12" s="22">
        <v>9442399</v>
      </c>
      <c r="D12" s="23">
        <f t="shared" si="0"/>
        <v>5.7396343677943794E-2</v>
      </c>
      <c r="E12" s="23">
        <f t="shared" si="1"/>
        <v>4.0319900853274734E-2</v>
      </c>
      <c r="F12" s="22">
        <v>10828563</v>
      </c>
      <c r="G12" s="23">
        <f t="shared" si="2"/>
        <v>5.9102826442985049E-2</v>
      </c>
      <c r="H12" s="23">
        <f t="shared" si="3"/>
        <v>4.2803479957025929E-2</v>
      </c>
      <c r="I12" s="24">
        <f t="shared" si="4"/>
        <v>0.14680209976299455</v>
      </c>
    </row>
    <row r="13" spans="2:9" x14ac:dyDescent="0.25">
      <c r="B13" s="21" t="s">
        <v>33</v>
      </c>
      <c r="C13" s="22">
        <v>11591296</v>
      </c>
      <c r="D13" s="23">
        <f t="shared" si="0"/>
        <v>7.0458578258425136E-2</v>
      </c>
      <c r="E13" s="23">
        <f t="shared" si="1"/>
        <v>4.9495886107011576E-2</v>
      </c>
      <c r="F13" s="22">
        <v>10437384</v>
      </c>
      <c r="G13" s="23">
        <f t="shared" si="2"/>
        <v>5.6967752329721781E-2</v>
      </c>
      <c r="H13" s="23">
        <f t="shared" si="3"/>
        <v>4.125721546319517E-2</v>
      </c>
      <c r="I13" s="24">
        <f t="shared" si="4"/>
        <v>-9.9549869143191583E-2</v>
      </c>
    </row>
    <row r="14" spans="2:9" x14ac:dyDescent="0.25">
      <c r="B14" s="21" t="s">
        <v>87</v>
      </c>
      <c r="C14" s="22">
        <v>4353153</v>
      </c>
      <c r="D14" s="23">
        <f t="shared" si="0"/>
        <v>2.646097307163911E-2</v>
      </c>
      <c r="E14" s="23">
        <f t="shared" si="1"/>
        <v>1.8588358462625385E-2</v>
      </c>
      <c r="F14" s="22">
        <v>9783156</v>
      </c>
      <c r="G14" s="23">
        <f t="shared" si="2"/>
        <v>5.3396943909607197E-2</v>
      </c>
      <c r="H14" s="23">
        <f t="shared" si="3"/>
        <v>3.8671162716831214E-2</v>
      </c>
      <c r="I14" s="24">
        <f t="shared" si="4"/>
        <v>1.2473724217825561</v>
      </c>
    </row>
    <row r="15" spans="2:9" x14ac:dyDescent="0.25">
      <c r="B15" s="21" t="s">
        <v>30</v>
      </c>
      <c r="C15" s="22">
        <v>3607879</v>
      </c>
      <c r="D15" s="23">
        <f t="shared" si="0"/>
        <v>2.1930768127086789E-2</v>
      </c>
      <c r="E15" s="23">
        <f t="shared" si="1"/>
        <v>1.5405970831206348E-2</v>
      </c>
      <c r="F15" s="22">
        <v>6110160</v>
      </c>
      <c r="G15" s="23">
        <f t="shared" si="2"/>
        <v>3.3349552107594473E-2</v>
      </c>
      <c r="H15" s="23">
        <f t="shared" si="3"/>
        <v>2.4152430114154716E-2</v>
      </c>
      <c r="I15" s="24">
        <f t="shared" si="4"/>
        <v>0.69356012216595953</v>
      </c>
    </row>
    <row r="16" spans="2:9" x14ac:dyDescent="0.25">
      <c r="B16" s="21" t="s">
        <v>27</v>
      </c>
      <c r="C16" s="22">
        <v>3631004</v>
      </c>
      <c r="D16" s="23">
        <f t="shared" si="0"/>
        <v>2.2071335206231873E-2</v>
      </c>
      <c r="E16" s="23">
        <f t="shared" si="1"/>
        <v>1.5504716680352521E-2</v>
      </c>
      <c r="F16" s="22">
        <v>5644203</v>
      </c>
      <c r="G16" s="23">
        <f t="shared" si="2"/>
        <v>3.0806336013188045E-2</v>
      </c>
      <c r="H16" s="23">
        <f t="shared" si="3"/>
        <v>2.2310580820731764E-2</v>
      </c>
      <c r="I16" s="24">
        <f t="shared" si="4"/>
        <v>0.55444692432175779</v>
      </c>
    </row>
    <row r="17" spans="2:9" x14ac:dyDescent="0.25">
      <c r="B17" s="21" t="s">
        <v>28</v>
      </c>
      <c r="C17" s="22">
        <v>5796861</v>
      </c>
      <c r="D17" s="23">
        <f t="shared" si="0"/>
        <v>3.5236662442380259E-2</v>
      </c>
      <c r="E17" s="23">
        <f t="shared" si="1"/>
        <v>2.4753122673614514E-2</v>
      </c>
      <c r="F17" s="22">
        <v>5588976</v>
      </c>
      <c r="G17" s="23">
        <f t="shared" si="2"/>
        <v>3.0504904346219237E-2</v>
      </c>
      <c r="H17" s="23">
        <f t="shared" si="3"/>
        <v>2.2092277820824329E-2</v>
      </c>
      <c r="I17" s="24">
        <f t="shared" si="4"/>
        <v>-3.5861649951585868E-2</v>
      </c>
    </row>
    <row r="18" spans="2:9" x14ac:dyDescent="0.25">
      <c r="B18" s="21" t="s">
        <v>29</v>
      </c>
      <c r="C18" s="22">
        <v>5264613</v>
      </c>
      <c r="D18" s="23">
        <f t="shared" si="0"/>
        <v>3.2001352313047848E-2</v>
      </c>
      <c r="E18" s="23">
        <f t="shared" si="1"/>
        <v>2.2480375399393866E-2</v>
      </c>
      <c r="F18" s="22">
        <v>5420591</v>
      </c>
      <c r="G18" s="23">
        <f t="shared" si="2"/>
        <v>2.9585850781069175E-2</v>
      </c>
      <c r="H18" s="23">
        <f t="shared" si="3"/>
        <v>2.1426680365966854E-2</v>
      </c>
      <c r="I18" s="24">
        <f t="shared" si="4"/>
        <v>2.9627628849451991E-2</v>
      </c>
    </row>
    <row r="19" spans="2:9" x14ac:dyDescent="0.25">
      <c r="B19" s="21" t="s">
        <v>31</v>
      </c>
      <c r="C19" s="22">
        <v>5139188</v>
      </c>
      <c r="D19" s="23">
        <f t="shared" si="0"/>
        <v>3.1238946868646901E-2</v>
      </c>
      <c r="E19" s="23">
        <f t="shared" si="1"/>
        <v>2.1944799264078892E-2</v>
      </c>
      <c r="F19" s="22">
        <v>5186103</v>
      </c>
      <c r="G19" s="23">
        <f t="shared" si="2"/>
        <v>2.8306003809041337E-2</v>
      </c>
      <c r="H19" s="23">
        <f t="shared" si="3"/>
        <v>2.0499788920798821E-2</v>
      </c>
      <c r="I19" s="24">
        <f t="shared" si="4"/>
        <v>9.1288740555901041E-3</v>
      </c>
    </row>
    <row r="20" spans="2:9" x14ac:dyDescent="0.25">
      <c r="B20" s="21" t="s">
        <v>32</v>
      </c>
      <c r="C20" s="22">
        <v>3345419</v>
      </c>
      <c r="D20" s="23">
        <f t="shared" si="0"/>
        <v>2.033538496633356E-2</v>
      </c>
      <c r="E20" s="23">
        <f t="shared" si="1"/>
        <v>1.4285242806691552E-2</v>
      </c>
      <c r="F20" s="22">
        <v>3954816</v>
      </c>
      <c r="G20" s="23">
        <f t="shared" si="2"/>
        <v>2.158557914489119E-2</v>
      </c>
      <c r="H20" s="23">
        <f t="shared" si="3"/>
        <v>1.5632719446682396E-2</v>
      </c>
      <c r="I20" s="24">
        <f t="shared" si="4"/>
        <v>0.18215864739215029</v>
      </c>
    </row>
    <row r="21" spans="2:9" s="5" customFormat="1" ht="30" customHeight="1" x14ac:dyDescent="0.25">
      <c r="B21" s="25" t="s">
        <v>58</v>
      </c>
      <c r="C21" s="26">
        <f t="shared" ref="C21:H21" si="5">SUM(C7:C20)</f>
        <v>164512204</v>
      </c>
      <c r="D21" s="125">
        <f t="shared" si="5"/>
        <v>1</v>
      </c>
      <c r="E21" s="27">
        <f t="shared" si="5"/>
        <v>0.70248204449247553</v>
      </c>
      <c r="F21" s="26">
        <f t="shared" si="5"/>
        <v>183215654</v>
      </c>
      <c r="G21" s="125">
        <f t="shared" si="5"/>
        <v>0.99999999999999978</v>
      </c>
      <c r="H21" s="27">
        <f t="shared" si="5"/>
        <v>0.7242205243486507</v>
      </c>
      <c r="I21" s="28">
        <f t="shared" si="4"/>
        <v>0.11369034968372316</v>
      </c>
    </row>
    <row r="22" spans="2:9" ht="15.75" customHeight="1" x14ac:dyDescent="0.25">
      <c r="B22" s="130" t="s">
        <v>57</v>
      </c>
      <c r="C22" s="131"/>
      <c r="D22" s="131"/>
      <c r="E22" s="131"/>
      <c r="F22" s="131"/>
      <c r="G22" s="131"/>
      <c r="H22" s="131"/>
      <c r="I22" s="132"/>
    </row>
    <row r="23" spans="2:9" x14ac:dyDescent="0.25">
      <c r="B23" s="29" t="s">
        <v>34</v>
      </c>
      <c r="C23" s="30">
        <v>15991295</v>
      </c>
      <c r="D23" s="23">
        <f t="shared" ref="D23:D31" si="6">C23/C$32</f>
        <v>0.22951314358673586</v>
      </c>
      <c r="E23" s="23">
        <f t="shared" ref="E23:E31" si="7">C23/C$33</f>
        <v>6.8284281242030537E-2</v>
      </c>
      <c r="F23" s="30">
        <v>16400333</v>
      </c>
      <c r="G23" s="23">
        <f t="shared" ref="G23:G31" si="8">F23/F$32</f>
        <v>0.2350709573794191</v>
      </c>
      <c r="H23" s="23">
        <f t="shared" ref="H23:H31" si="9">F23/F$33</f>
        <v>6.4827745366956901E-2</v>
      </c>
      <c r="I23" s="24">
        <f t="shared" ref="I23:I31" si="10">(F23-C23)/C23</f>
        <v>2.5578791461229374E-2</v>
      </c>
    </row>
    <row r="24" spans="2:9" x14ac:dyDescent="0.25">
      <c r="B24" s="29" t="s">
        <v>35</v>
      </c>
      <c r="C24" s="30">
        <v>10233460</v>
      </c>
      <c r="D24" s="23">
        <f t="shared" si="6"/>
        <v>0.14687450730970306</v>
      </c>
      <c r="E24" s="23">
        <f t="shared" si="7"/>
        <v>4.3697803130957807E-2</v>
      </c>
      <c r="F24" s="30">
        <v>11332928</v>
      </c>
      <c r="G24" s="23">
        <f t="shared" si="8"/>
        <v>0.1624383013974183</v>
      </c>
      <c r="H24" s="23">
        <f t="shared" si="9"/>
        <v>4.4797149585075871E-2</v>
      </c>
      <c r="I24" s="24">
        <f t="shared" si="10"/>
        <v>0.10743853984869242</v>
      </c>
    </row>
    <row r="25" spans="2:9" x14ac:dyDescent="0.25">
      <c r="B25" s="29" t="s">
        <v>36</v>
      </c>
      <c r="C25" s="30">
        <v>10151181</v>
      </c>
      <c r="D25" s="23">
        <f t="shared" si="6"/>
        <v>0.1456936078302567</v>
      </c>
      <c r="E25" s="23">
        <f t="shared" si="7"/>
        <v>4.3346464332173026E-2</v>
      </c>
      <c r="F25" s="30">
        <v>10878219</v>
      </c>
      <c r="G25" s="23">
        <f t="shared" si="8"/>
        <v>0.15592081910245281</v>
      </c>
      <c r="H25" s="23">
        <f t="shared" si="9"/>
        <v>4.2999761735203333E-2</v>
      </c>
      <c r="I25" s="24">
        <f t="shared" si="10"/>
        <v>7.162102616434482E-2</v>
      </c>
    </row>
    <row r="26" spans="2:9" x14ac:dyDescent="0.25">
      <c r="B26" s="29" t="s">
        <v>73</v>
      </c>
      <c r="C26" s="30">
        <v>11560272</v>
      </c>
      <c r="D26" s="23">
        <f t="shared" si="6"/>
        <v>0.16591741740976712</v>
      </c>
      <c r="E26" s="23">
        <f t="shared" si="7"/>
        <v>4.9363410810842459E-2</v>
      </c>
      <c r="F26" s="30">
        <v>7982163</v>
      </c>
      <c r="G26" s="23">
        <f t="shared" si="8"/>
        <v>0.11441076826724043</v>
      </c>
      <c r="H26" s="23">
        <f t="shared" si="9"/>
        <v>3.1552141681607609E-2</v>
      </c>
      <c r="I26" s="24">
        <f t="shared" si="10"/>
        <v>-0.30951771723018284</v>
      </c>
    </row>
    <row r="27" spans="2:9" x14ac:dyDescent="0.25">
      <c r="B27" s="29" t="s">
        <v>71</v>
      </c>
      <c r="C27" s="30">
        <v>5723394</v>
      </c>
      <c r="D27" s="23">
        <f t="shared" si="6"/>
        <v>8.2144325955181396E-2</v>
      </c>
      <c r="E27" s="23">
        <f t="shared" si="7"/>
        <v>2.4439411914729241E-2</v>
      </c>
      <c r="F27" s="30">
        <v>6960790</v>
      </c>
      <c r="G27" s="23">
        <f t="shared" si="8"/>
        <v>9.977111863625493E-2</v>
      </c>
      <c r="H27" s="23">
        <f t="shared" si="9"/>
        <v>2.7514826782654957E-2</v>
      </c>
      <c r="I27" s="24">
        <f t="shared" si="10"/>
        <v>0.21619968850650506</v>
      </c>
    </row>
    <row r="28" spans="2:9" x14ac:dyDescent="0.25">
      <c r="B28" s="29" t="s">
        <v>37</v>
      </c>
      <c r="C28" s="30">
        <v>5982895</v>
      </c>
      <c r="D28" s="23">
        <f t="shared" si="6"/>
        <v>8.5868782934675647E-2</v>
      </c>
      <c r="E28" s="23">
        <f t="shared" si="7"/>
        <v>2.55475047406441E-2</v>
      </c>
      <c r="F28" s="30">
        <v>5652614</v>
      </c>
      <c r="G28" s="23">
        <f t="shared" si="8"/>
        <v>8.1020634439331676E-2</v>
      </c>
      <c r="H28" s="23">
        <f t="shared" si="9"/>
        <v>2.2343828082618547E-2</v>
      </c>
      <c r="I28" s="24">
        <f t="shared" si="10"/>
        <v>-5.5204211339159384E-2</v>
      </c>
    </row>
    <row r="29" spans="2:9" x14ac:dyDescent="0.25">
      <c r="B29" s="29" t="s">
        <v>38</v>
      </c>
      <c r="C29" s="30">
        <v>5099987</v>
      </c>
      <c r="D29" s="23">
        <f t="shared" si="6"/>
        <v>7.3196951755407316E-2</v>
      </c>
      <c r="E29" s="23">
        <f t="shared" si="7"/>
        <v>2.1777407435651687E-2</v>
      </c>
      <c r="F29" s="30">
        <v>5126208</v>
      </c>
      <c r="G29" s="23">
        <f t="shared" si="8"/>
        <v>7.3475497252771471E-2</v>
      </c>
      <c r="H29" s="23">
        <f t="shared" si="9"/>
        <v>2.0263034105591479E-2</v>
      </c>
      <c r="I29" s="24">
        <f t="shared" si="10"/>
        <v>5.141385654512453E-3</v>
      </c>
    </row>
    <row r="30" spans="2:9" x14ac:dyDescent="0.25">
      <c r="B30" s="29" t="s">
        <v>39</v>
      </c>
      <c r="C30" s="30">
        <v>4523000</v>
      </c>
      <c r="D30" s="23">
        <f t="shared" si="6"/>
        <v>6.4915815038294661E-2</v>
      </c>
      <c r="E30" s="23">
        <f t="shared" si="7"/>
        <v>1.9313620570298038E-2</v>
      </c>
      <c r="F30" s="30">
        <v>5071000</v>
      </c>
      <c r="G30" s="23">
        <f t="shared" si="8"/>
        <v>7.2684184209615393E-2</v>
      </c>
      <c r="H30" s="23">
        <f t="shared" si="9"/>
        <v>2.0044806209473822E-2</v>
      </c>
      <c r="I30" s="24">
        <f t="shared" si="10"/>
        <v>0.12115852310413443</v>
      </c>
    </row>
    <row r="31" spans="2:9" x14ac:dyDescent="0.25">
      <c r="B31" s="31" t="s">
        <v>74</v>
      </c>
      <c r="C31" s="30">
        <v>409371</v>
      </c>
      <c r="D31" s="23">
        <f t="shared" si="6"/>
        <v>5.875448179978272E-3</v>
      </c>
      <c r="E31" s="23">
        <f t="shared" si="7"/>
        <v>1.748051330197541E-3</v>
      </c>
      <c r="F31" s="30">
        <v>363330</v>
      </c>
      <c r="G31" s="23">
        <f t="shared" si="8"/>
        <v>5.2077193154958712E-3</v>
      </c>
      <c r="H31" s="23">
        <f t="shared" si="9"/>
        <v>1.4361821021668553E-3</v>
      </c>
      <c r="I31" s="24">
        <f t="shared" si="10"/>
        <v>-0.1124676638061807</v>
      </c>
    </row>
    <row r="32" spans="2:9" s="5" customFormat="1" ht="30" customHeight="1" x14ac:dyDescent="0.25">
      <c r="B32" s="25" t="s">
        <v>59</v>
      </c>
      <c r="C32" s="32">
        <f t="shared" ref="C32:H32" si="11">SUM(C23:C31)</f>
        <v>69674855</v>
      </c>
      <c r="D32" s="125">
        <f t="shared" si="11"/>
        <v>1</v>
      </c>
      <c r="E32" s="27">
        <f t="shared" si="11"/>
        <v>0.29751795550752452</v>
      </c>
      <c r="F32" s="32">
        <f t="shared" si="11"/>
        <v>69767585</v>
      </c>
      <c r="G32" s="125">
        <f t="shared" si="11"/>
        <v>1</v>
      </c>
      <c r="H32" s="27">
        <f t="shared" si="11"/>
        <v>0.27577947565134936</v>
      </c>
      <c r="I32" s="28">
        <f t="shared" ref="I32:I33" si="12">(F32-C32)/C32</f>
        <v>1.3308962035156011E-3</v>
      </c>
    </row>
    <row r="33" spans="2:9" ht="16.5" thickBot="1" x14ac:dyDescent="0.3">
      <c r="B33" s="33" t="s">
        <v>60</v>
      </c>
      <c r="C33" s="34">
        <f>C21+C32</f>
        <v>234187059</v>
      </c>
      <c r="D33" s="35"/>
      <c r="E33" s="126">
        <f>E21+E32</f>
        <v>1</v>
      </c>
      <c r="F33" s="34">
        <f>F21+F32</f>
        <v>252983239</v>
      </c>
      <c r="G33" s="35"/>
      <c r="H33" s="126">
        <f>H21+H32</f>
        <v>1</v>
      </c>
      <c r="I33" s="36">
        <f t="shared" si="12"/>
        <v>8.0261394802349006E-2</v>
      </c>
    </row>
    <row r="34" spans="2:9" x14ac:dyDescent="0.25">
      <c r="D34" s="10"/>
      <c r="E34" s="4"/>
      <c r="F34" s="4"/>
      <c r="G34" s="10"/>
    </row>
    <row r="35" spans="2:9" x14ac:dyDescent="0.25">
      <c r="B35" s="124" t="s">
        <v>88</v>
      </c>
    </row>
  </sheetData>
  <sortState ref="B23:I31">
    <sortCondition descending="1" ref="F23:F31"/>
  </sortState>
  <mergeCells count="7">
    <mergeCell ref="B2:I2"/>
    <mergeCell ref="B6:I6"/>
    <mergeCell ref="B22:I22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80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8.140625" style="1" customWidth="1"/>
    <col min="3" max="3" width="14.5703125" style="1" customWidth="1"/>
    <col min="4" max="4" width="18.7109375" style="1" customWidth="1"/>
    <col min="5" max="5" width="14.140625" style="1" customWidth="1"/>
    <col min="6" max="6" width="14.42578125" style="1" customWidth="1"/>
    <col min="7" max="7" width="18.140625" style="1" customWidth="1"/>
    <col min="8" max="8" width="15.5703125" style="1" customWidth="1"/>
    <col min="9" max="9" width="19.5703125" style="1" customWidth="1"/>
    <col min="10" max="10" width="13.5703125" style="1" customWidth="1"/>
    <col min="11" max="11" width="9.28515625" style="1" customWidth="1"/>
    <col min="12" max="16384" width="10.28515625" style="1"/>
  </cols>
  <sheetData>
    <row r="2" spans="2:12" x14ac:dyDescent="0.25">
      <c r="B2" s="127" t="s">
        <v>70</v>
      </c>
      <c r="C2" s="128"/>
      <c r="D2" s="128"/>
      <c r="E2" s="128"/>
      <c r="F2" s="128"/>
      <c r="G2" s="128"/>
      <c r="H2" s="128"/>
      <c r="I2" s="129"/>
    </row>
    <row r="3" spans="2:12" ht="16.5" thickBot="1" x14ac:dyDescent="0.3">
      <c r="B3" s="2"/>
    </row>
    <row r="4" spans="2:12" ht="17.25" customHeight="1" x14ac:dyDescent="0.25">
      <c r="B4" s="138" t="s">
        <v>85</v>
      </c>
      <c r="C4" s="145" t="s">
        <v>72</v>
      </c>
      <c r="D4" s="146"/>
      <c r="E4" s="147"/>
      <c r="F4" s="145" t="s">
        <v>54</v>
      </c>
      <c r="G4" s="146"/>
      <c r="H4" s="147"/>
      <c r="I4" s="143" t="s">
        <v>61</v>
      </c>
      <c r="J4" s="3"/>
      <c r="K4" s="3"/>
      <c r="L4" s="4"/>
    </row>
    <row r="5" spans="2:12" ht="92.25" customHeight="1" x14ac:dyDescent="0.25">
      <c r="B5" s="139"/>
      <c r="C5" s="98" t="s">
        <v>69</v>
      </c>
      <c r="D5" s="98" t="s">
        <v>62</v>
      </c>
      <c r="E5" s="98" t="s">
        <v>63</v>
      </c>
      <c r="F5" s="98" t="s">
        <v>69</v>
      </c>
      <c r="G5" s="98" t="s">
        <v>62</v>
      </c>
      <c r="H5" s="98" t="s">
        <v>63</v>
      </c>
      <c r="I5" s="144"/>
      <c r="J5" s="4"/>
      <c r="K5" s="4"/>
      <c r="L5" s="4"/>
    </row>
    <row r="6" spans="2:12" ht="15.75" customHeight="1" x14ac:dyDescent="0.25">
      <c r="B6" s="140" t="s">
        <v>52</v>
      </c>
      <c r="C6" s="141"/>
      <c r="D6" s="141"/>
      <c r="E6" s="141"/>
      <c r="F6" s="141"/>
      <c r="G6" s="141"/>
      <c r="H6" s="141"/>
      <c r="I6" s="142"/>
      <c r="J6" s="4"/>
      <c r="K6" s="4"/>
      <c r="L6" s="4"/>
    </row>
    <row r="7" spans="2:12" x14ac:dyDescent="0.25">
      <c r="B7" s="21" t="s">
        <v>22</v>
      </c>
      <c r="C7" s="22">
        <v>69717126</v>
      </c>
      <c r="D7" s="23">
        <f t="shared" ref="D7:D24" si="0">C7/C$25</f>
        <v>0.19592372871670038</v>
      </c>
      <c r="E7" s="23">
        <f t="shared" ref="E7:E25" si="1">C7/C$37</f>
        <v>0.15389307588364964</v>
      </c>
      <c r="F7" s="22">
        <v>65955185</v>
      </c>
      <c r="G7" s="23">
        <f t="shared" ref="G7:G12" si="2">F7/F$25</f>
        <v>0.18575731163568596</v>
      </c>
      <c r="H7" s="23">
        <f t="shared" ref="H7:H12" si="3">F7/F$37</f>
        <v>0.14268215316017713</v>
      </c>
      <c r="I7" s="24">
        <f t="shared" ref="I7:I22" si="4">(F7-C7)/C7</f>
        <v>-5.3960070012065618E-2</v>
      </c>
      <c r="J7" s="4"/>
      <c r="K7" s="4"/>
      <c r="L7" s="4"/>
    </row>
    <row r="8" spans="2:12" x14ac:dyDescent="0.25">
      <c r="B8" s="21" t="s">
        <v>23</v>
      </c>
      <c r="C8" s="22">
        <v>53729683</v>
      </c>
      <c r="D8" s="23">
        <f t="shared" si="0"/>
        <v>0.15099474749039868</v>
      </c>
      <c r="E8" s="23">
        <f t="shared" si="1"/>
        <v>0.11860251071054537</v>
      </c>
      <c r="F8" s="22">
        <v>50682548</v>
      </c>
      <c r="G8" s="23">
        <f t="shared" si="2"/>
        <v>0.14274319544894934</v>
      </c>
      <c r="H8" s="23">
        <f t="shared" si="3"/>
        <v>0.10964255617331722</v>
      </c>
      <c r="I8" s="24">
        <f t="shared" si="4"/>
        <v>-5.6712320450504054E-2</v>
      </c>
      <c r="J8" s="4"/>
      <c r="K8" s="4"/>
      <c r="L8" s="4"/>
    </row>
    <row r="9" spans="2:12" x14ac:dyDescent="0.25">
      <c r="B9" s="21" t="s">
        <v>24</v>
      </c>
      <c r="C9" s="22">
        <v>40507088</v>
      </c>
      <c r="D9" s="23">
        <f t="shared" si="0"/>
        <v>0.11383572696923148</v>
      </c>
      <c r="E9" s="23">
        <f t="shared" si="1"/>
        <v>8.9415050864398438E-2</v>
      </c>
      <c r="F9" s="22">
        <v>39919316</v>
      </c>
      <c r="G9" s="23">
        <f t="shared" si="2"/>
        <v>0.11242944466754849</v>
      </c>
      <c r="H9" s="23">
        <f t="shared" si="3"/>
        <v>8.6358244004038645E-2</v>
      </c>
      <c r="I9" s="24">
        <f t="shared" si="4"/>
        <v>-1.4510349398604017E-2</v>
      </c>
      <c r="J9" s="4"/>
      <c r="K9" s="4"/>
      <c r="L9" s="4"/>
    </row>
    <row r="10" spans="2:12" x14ac:dyDescent="0.25">
      <c r="B10" s="21" t="s">
        <v>75</v>
      </c>
      <c r="C10" s="22">
        <v>29590071</v>
      </c>
      <c r="D10" s="23">
        <f t="shared" si="0"/>
        <v>8.3155995892772505E-2</v>
      </c>
      <c r="E10" s="23">
        <f t="shared" si="1"/>
        <v>6.5316907094041435E-2</v>
      </c>
      <c r="F10" s="22">
        <v>32219743</v>
      </c>
      <c r="G10" s="23">
        <f t="shared" si="2"/>
        <v>9.0744235517991656E-2</v>
      </c>
      <c r="H10" s="23">
        <f t="shared" si="3"/>
        <v>6.9701605802599834E-2</v>
      </c>
      <c r="I10" s="24">
        <f t="shared" si="4"/>
        <v>8.887008077810965E-2</v>
      </c>
      <c r="J10" s="4"/>
      <c r="K10" s="4"/>
      <c r="L10" s="4"/>
    </row>
    <row r="11" spans="2:12" x14ac:dyDescent="0.25">
      <c r="B11" s="21" t="s">
        <v>87</v>
      </c>
      <c r="C11" s="22">
        <v>22135139</v>
      </c>
      <c r="D11" s="23">
        <f t="shared" si="0"/>
        <v>6.2205647555558366E-2</v>
      </c>
      <c r="E11" s="23">
        <f t="shared" si="1"/>
        <v>4.8860944523475232E-2</v>
      </c>
      <c r="F11" s="22">
        <v>23627946</v>
      </c>
      <c r="G11" s="23">
        <f t="shared" si="2"/>
        <v>6.6546151427414837E-2</v>
      </c>
      <c r="H11" s="23">
        <f t="shared" si="3"/>
        <v>5.1114801816299883E-2</v>
      </c>
      <c r="I11" s="24">
        <f t="shared" si="4"/>
        <v>6.7440597504266855E-2</v>
      </c>
      <c r="J11" s="4"/>
      <c r="K11" s="4"/>
      <c r="L11" s="4"/>
    </row>
    <row r="12" spans="2:12" x14ac:dyDescent="0.25">
      <c r="B12" s="21" t="s">
        <v>26</v>
      </c>
      <c r="C12" s="22">
        <v>21039226</v>
      </c>
      <c r="D12" s="23">
        <f t="shared" si="0"/>
        <v>5.9125839571088301E-2</v>
      </c>
      <c r="E12" s="23">
        <f t="shared" si="1"/>
        <v>4.6441834153508492E-2</v>
      </c>
      <c r="F12" s="22">
        <v>22802339</v>
      </c>
      <c r="G12" s="23">
        <f t="shared" si="2"/>
        <v>6.4220897745121255E-2</v>
      </c>
      <c r="H12" s="23">
        <f t="shared" si="3"/>
        <v>4.9328749902047588E-2</v>
      </c>
      <c r="I12" s="24">
        <f t="shared" si="4"/>
        <v>8.3801229189704979E-2</v>
      </c>
      <c r="J12" s="4"/>
      <c r="K12" s="4"/>
      <c r="L12" s="4"/>
    </row>
    <row r="13" spans="2:12" x14ac:dyDescent="0.25">
      <c r="B13" s="21" t="s">
        <v>40</v>
      </c>
      <c r="C13" s="22">
        <v>16174335</v>
      </c>
      <c r="D13" s="23">
        <f t="shared" si="0"/>
        <v>4.5454197620151925E-2</v>
      </c>
      <c r="E13" s="23">
        <f t="shared" si="1"/>
        <v>3.570310921196853E-2</v>
      </c>
      <c r="F13" s="22">
        <v>18114279</v>
      </c>
      <c r="G13" s="23">
        <f t="shared" ref="G13:G14" si="5">F13/F$25</f>
        <v>5.1017365340704626E-2</v>
      </c>
      <c r="H13" s="23">
        <f t="shared" ref="H13:H14" si="6">F13/F$37</f>
        <v>3.9186977197686282E-2</v>
      </c>
      <c r="I13" s="24">
        <f t="shared" si="4"/>
        <v>0.11993964512296797</v>
      </c>
      <c r="J13" s="4"/>
      <c r="K13" s="4"/>
      <c r="L13" s="4"/>
    </row>
    <row r="14" spans="2:12" x14ac:dyDescent="0.25">
      <c r="B14" s="21" t="s">
        <v>41</v>
      </c>
      <c r="C14" s="22">
        <v>14197081</v>
      </c>
      <c r="D14" s="23">
        <f t="shared" si="0"/>
        <v>3.9897586231724777E-2</v>
      </c>
      <c r="E14" s="23">
        <f t="shared" si="1"/>
        <v>3.1338533141187154E-2</v>
      </c>
      <c r="F14" s="22">
        <v>17937312</v>
      </c>
      <c r="G14" s="23">
        <f t="shared" si="5"/>
        <v>5.0518952453708216E-2</v>
      </c>
      <c r="H14" s="23">
        <f t="shared" si="6"/>
        <v>3.8804140994614503E-2</v>
      </c>
      <c r="I14" s="24">
        <f t="shared" si="4"/>
        <v>0.2634507051132553</v>
      </c>
      <c r="J14" s="4"/>
      <c r="K14" s="4"/>
      <c r="L14" s="4"/>
    </row>
    <row r="15" spans="2:12" x14ac:dyDescent="0.25">
      <c r="B15" s="21" t="s">
        <v>28</v>
      </c>
      <c r="C15" s="22">
        <v>15089388</v>
      </c>
      <c r="D15" s="23">
        <f t="shared" si="0"/>
        <v>4.2405207022059889E-2</v>
      </c>
      <c r="E15" s="23">
        <f t="shared" si="1"/>
        <v>3.3308205110489389E-2</v>
      </c>
      <c r="F15" s="22">
        <v>17592558</v>
      </c>
      <c r="G15" s="23">
        <f t="shared" ref="G15:G22" si="7">F15/F$25</f>
        <v>4.9547981388800288E-2</v>
      </c>
      <c r="H15" s="23">
        <f t="shared" ref="H15:H22" si="8">F15/F$37</f>
        <v>3.8058327863613753E-2</v>
      </c>
      <c r="I15" s="24">
        <f t="shared" si="4"/>
        <v>0.16588943169862158</v>
      </c>
      <c r="J15" s="4"/>
      <c r="K15" s="4"/>
      <c r="L15" s="4"/>
    </row>
    <row r="16" spans="2:12" x14ac:dyDescent="0.25">
      <c r="B16" s="21" t="s">
        <v>25</v>
      </c>
      <c r="C16" s="22">
        <v>13064560</v>
      </c>
      <c r="D16" s="23">
        <f t="shared" si="0"/>
        <v>3.6714899998073001E-2</v>
      </c>
      <c r="E16" s="23">
        <f t="shared" si="1"/>
        <v>2.8838614538793435E-2</v>
      </c>
      <c r="F16" s="22">
        <v>15081615</v>
      </c>
      <c r="G16" s="23">
        <f t="shared" si="7"/>
        <v>4.2476118557236035E-2</v>
      </c>
      <c r="H16" s="23">
        <f t="shared" si="8"/>
        <v>3.2626355324950194E-2</v>
      </c>
      <c r="I16" s="24">
        <f t="shared" si="4"/>
        <v>0.15439134574757971</v>
      </c>
      <c r="J16" s="4"/>
      <c r="K16" s="4"/>
      <c r="L16" s="4"/>
    </row>
    <row r="17" spans="2:12" x14ac:dyDescent="0.25">
      <c r="B17" s="21" t="s">
        <v>31</v>
      </c>
      <c r="C17" s="22">
        <v>12232245</v>
      </c>
      <c r="D17" s="23">
        <f t="shared" si="0"/>
        <v>3.4375872737155207E-2</v>
      </c>
      <c r="E17" s="23">
        <f t="shared" si="1"/>
        <v>2.7001368473112245E-2</v>
      </c>
      <c r="F17" s="22">
        <v>13966220</v>
      </c>
      <c r="G17" s="23">
        <f t="shared" si="7"/>
        <v>3.9334700992993195E-2</v>
      </c>
      <c r="H17" s="23">
        <f t="shared" si="8"/>
        <v>3.0213399312104563E-2</v>
      </c>
      <c r="I17" s="24">
        <f t="shared" si="4"/>
        <v>0.14175443673667426</v>
      </c>
      <c r="J17" s="4"/>
      <c r="K17" s="4"/>
      <c r="L17" s="4"/>
    </row>
    <row r="18" spans="2:12" x14ac:dyDescent="0.25">
      <c r="B18" s="21" t="s">
        <v>33</v>
      </c>
      <c r="C18" s="22">
        <v>13466353</v>
      </c>
      <c r="D18" s="23">
        <f t="shared" si="0"/>
        <v>3.7844045550232873E-2</v>
      </c>
      <c r="E18" s="23">
        <f t="shared" si="1"/>
        <v>2.9725529479012275E-2</v>
      </c>
      <c r="F18" s="22">
        <v>10810902</v>
      </c>
      <c r="G18" s="23">
        <f t="shared" si="7"/>
        <v>3.0448009385112943E-2</v>
      </c>
      <c r="H18" s="23">
        <f t="shared" si="8"/>
        <v>2.3387437620918893E-2</v>
      </c>
      <c r="I18" s="24">
        <f t="shared" si="4"/>
        <v>-0.19719154844671011</v>
      </c>
      <c r="J18" s="4"/>
      <c r="K18" s="4"/>
      <c r="L18" s="4"/>
    </row>
    <row r="19" spans="2:12" x14ac:dyDescent="0.25">
      <c r="B19" s="21" t="s">
        <v>29</v>
      </c>
      <c r="C19" s="22">
        <v>6264598</v>
      </c>
      <c r="D19" s="23">
        <f t="shared" si="0"/>
        <v>1.7605192145631245E-2</v>
      </c>
      <c r="E19" s="23">
        <f t="shared" si="1"/>
        <v>1.3828427973272448E-2</v>
      </c>
      <c r="F19" s="22">
        <v>9256708</v>
      </c>
      <c r="G19" s="23">
        <f t="shared" si="7"/>
        <v>2.607075080869756E-2</v>
      </c>
      <c r="H19" s="23">
        <f t="shared" si="8"/>
        <v>2.0025219072845251E-2</v>
      </c>
      <c r="I19" s="24">
        <f t="shared" si="4"/>
        <v>0.47762202778214979</v>
      </c>
      <c r="J19" s="4"/>
      <c r="K19" s="4"/>
      <c r="L19" s="4"/>
    </row>
    <row r="20" spans="2:12" x14ac:dyDescent="0.25">
      <c r="B20" s="21" t="s">
        <v>30</v>
      </c>
      <c r="C20" s="22">
        <v>6199026</v>
      </c>
      <c r="D20" s="23">
        <f t="shared" si="0"/>
        <v>1.7420917327139566E-2</v>
      </c>
      <c r="E20" s="23">
        <f t="shared" si="1"/>
        <v>1.3683684818314473E-2</v>
      </c>
      <c r="F20" s="22">
        <v>7395189</v>
      </c>
      <c r="G20" s="23">
        <f t="shared" si="7"/>
        <v>2.0827936843445995E-2</v>
      </c>
      <c r="H20" s="23">
        <f t="shared" si="8"/>
        <v>1.5998158288032353E-2</v>
      </c>
      <c r="I20" s="24">
        <f t="shared" si="4"/>
        <v>0.19295982949579499</v>
      </c>
      <c r="J20" s="4"/>
      <c r="K20" s="4"/>
      <c r="L20" s="4"/>
    </row>
    <row r="21" spans="2:12" x14ac:dyDescent="0.25">
      <c r="B21" s="21" t="s">
        <v>27</v>
      </c>
      <c r="C21" s="22">
        <v>4511863</v>
      </c>
      <c r="D21" s="23">
        <f t="shared" si="0"/>
        <v>1.2679539062165556E-2</v>
      </c>
      <c r="E21" s="23">
        <f t="shared" si="1"/>
        <v>9.9594535069565428E-3</v>
      </c>
      <c r="F21" s="22">
        <v>7350660</v>
      </c>
      <c r="G21" s="23">
        <f t="shared" si="7"/>
        <v>2.0702524605881574E-2</v>
      </c>
      <c r="H21" s="23">
        <f t="shared" si="8"/>
        <v>1.5901827823671295E-2</v>
      </c>
      <c r="I21" s="24">
        <f t="shared" si="4"/>
        <v>0.62918510601939814</v>
      </c>
      <c r="J21" s="4"/>
      <c r="K21" s="4"/>
      <c r="L21" s="4"/>
    </row>
    <row r="22" spans="2:12" x14ac:dyDescent="0.25">
      <c r="B22" s="21" t="s">
        <v>32</v>
      </c>
      <c r="C22" s="22">
        <v>2581774</v>
      </c>
      <c r="D22" s="23">
        <f t="shared" si="0"/>
        <v>7.2554739101527276E-3</v>
      </c>
      <c r="E22" s="23">
        <f t="shared" si="1"/>
        <v>5.6989891134702495E-3</v>
      </c>
      <c r="F22" s="22">
        <v>2348524</v>
      </c>
      <c r="G22" s="23">
        <f t="shared" si="7"/>
        <v>6.6144231807080478E-3</v>
      </c>
      <c r="H22" s="23">
        <f t="shared" si="8"/>
        <v>5.0806083110577563E-3</v>
      </c>
      <c r="I22" s="24">
        <f t="shared" si="4"/>
        <v>-9.0344855901407325E-2</v>
      </c>
      <c r="J22" s="4"/>
      <c r="K22" s="4"/>
      <c r="L22" s="4"/>
    </row>
    <row r="23" spans="2:12" x14ac:dyDescent="0.25">
      <c r="B23" s="21" t="s">
        <v>93</v>
      </c>
      <c r="C23" s="22">
        <v>4644628</v>
      </c>
      <c r="D23" s="23">
        <f t="shared" si="0"/>
        <v>1.3052644141727682E-2</v>
      </c>
      <c r="E23" s="23">
        <f t="shared" si="1"/>
        <v>1.0252518000459799E-2</v>
      </c>
      <c r="F23" s="22" t="s">
        <v>0</v>
      </c>
      <c r="G23" s="23" t="s">
        <v>0</v>
      </c>
      <c r="H23" s="23" t="s">
        <v>0</v>
      </c>
      <c r="I23" s="24" t="s">
        <v>0</v>
      </c>
      <c r="J23" s="4"/>
      <c r="K23" s="4"/>
      <c r="L23" s="4"/>
    </row>
    <row r="24" spans="2:12" x14ac:dyDescent="0.25">
      <c r="B24" s="21" t="s">
        <v>94</v>
      </c>
      <c r="C24" s="22">
        <v>10693909</v>
      </c>
      <c r="D24" s="23">
        <f t="shared" si="0"/>
        <v>3.0052738058035849E-2</v>
      </c>
      <c r="E24" s="23">
        <f t="shared" si="1"/>
        <v>2.3605656797009159E-2</v>
      </c>
      <c r="F24" s="22" t="s">
        <v>0</v>
      </c>
      <c r="G24" s="23" t="s">
        <v>0</v>
      </c>
      <c r="H24" s="23" t="s">
        <v>0</v>
      </c>
      <c r="I24" s="24" t="s">
        <v>0</v>
      </c>
      <c r="J24" s="4"/>
      <c r="K24" s="4"/>
      <c r="L24" s="4"/>
    </row>
    <row r="25" spans="2:12" s="5" customFormat="1" ht="30" customHeight="1" x14ac:dyDescent="0.25">
      <c r="B25" s="99" t="s">
        <v>58</v>
      </c>
      <c r="C25" s="26">
        <f>SUM(C7:C24)</f>
        <v>355838093</v>
      </c>
      <c r="D25" s="125">
        <f>SUM(D7:D24)</f>
        <v>1</v>
      </c>
      <c r="E25" s="27">
        <f t="shared" si="1"/>
        <v>0.78547441339366431</v>
      </c>
      <c r="F25" s="26">
        <f>SUM(F7:F22)</f>
        <v>355061044</v>
      </c>
      <c r="G25" s="125">
        <f>SUM(G7:G22)</f>
        <v>1.0000000000000002</v>
      </c>
      <c r="H25" s="27">
        <f>F25/F$37</f>
        <v>0.76811056266797517</v>
      </c>
      <c r="I25" s="28">
        <f>(F25-C25)/C25</f>
        <v>-2.1837150526770612E-3</v>
      </c>
      <c r="J25" s="6"/>
      <c r="K25" s="6"/>
      <c r="L25" s="6"/>
    </row>
    <row r="26" spans="2:12" ht="15.75" customHeight="1" x14ac:dyDescent="0.25">
      <c r="B26" s="140" t="s">
        <v>57</v>
      </c>
      <c r="C26" s="141"/>
      <c r="D26" s="141"/>
      <c r="E26" s="141"/>
      <c r="F26" s="141"/>
      <c r="G26" s="141"/>
      <c r="H26" s="141"/>
      <c r="I26" s="142"/>
      <c r="J26" s="7"/>
      <c r="K26" s="7"/>
      <c r="L26" s="4"/>
    </row>
    <row r="27" spans="2:12" x14ac:dyDescent="0.25">
      <c r="B27" s="29" t="s">
        <v>73</v>
      </c>
      <c r="C27" s="22">
        <v>18214516</v>
      </c>
      <c r="D27" s="23">
        <f t="shared" ref="D27:D35" si="9">C27/C$36</f>
        <v>0.1874209529969201</v>
      </c>
      <c r="E27" s="23">
        <f t="shared" ref="E27:E36" si="10">C27/C$37</f>
        <v>4.0206589883982749E-2</v>
      </c>
      <c r="F27" s="22">
        <v>20848187</v>
      </c>
      <c r="G27" s="23">
        <f t="shared" ref="G27:G35" si="11">F27/F$36</f>
        <v>0.19449481977004571</v>
      </c>
      <c r="H27" s="23">
        <f t="shared" ref="H27:H35" si="12">F27/F$37</f>
        <v>4.5101294320469484E-2</v>
      </c>
      <c r="I27" s="24">
        <f t="shared" ref="I27:I35" si="13">(F27-C27)/C27</f>
        <v>0.14459187386587707</v>
      </c>
    </row>
    <row r="28" spans="2:12" x14ac:dyDescent="0.25">
      <c r="B28" s="29" t="s">
        <v>34</v>
      </c>
      <c r="C28" s="22">
        <v>18023085</v>
      </c>
      <c r="D28" s="23">
        <f t="shared" si="9"/>
        <v>0.18545119544458363</v>
      </c>
      <c r="E28" s="23">
        <f t="shared" si="10"/>
        <v>3.978402648959551E-2</v>
      </c>
      <c r="F28" s="22">
        <v>19182015</v>
      </c>
      <c r="G28" s="23">
        <f t="shared" si="11"/>
        <v>0.17895093469045117</v>
      </c>
      <c r="H28" s="23">
        <f t="shared" si="12"/>
        <v>4.1496831555408648E-2</v>
      </c>
      <c r="I28" s="24">
        <f t="shared" si="13"/>
        <v>6.4302532002706525E-2</v>
      </c>
    </row>
    <row r="29" spans="2:12" x14ac:dyDescent="0.25">
      <c r="B29" s="29" t="s">
        <v>36</v>
      </c>
      <c r="C29" s="22">
        <v>18783061</v>
      </c>
      <c r="D29" s="23">
        <f t="shared" si="9"/>
        <v>0.19327108075884547</v>
      </c>
      <c r="E29" s="23">
        <f t="shared" si="10"/>
        <v>4.1461591973831799E-2</v>
      </c>
      <c r="F29" s="22">
        <v>17062616</v>
      </c>
      <c r="G29" s="23">
        <f t="shared" si="11"/>
        <v>0.15917884963932347</v>
      </c>
      <c r="H29" s="23">
        <f t="shared" si="12"/>
        <v>3.6911893878021705E-2</v>
      </c>
      <c r="I29" s="24">
        <f t="shared" si="13"/>
        <v>-9.1595560489315345E-2</v>
      </c>
    </row>
    <row r="30" spans="2:12" x14ac:dyDescent="0.25">
      <c r="B30" s="29" t="s">
        <v>37</v>
      </c>
      <c r="C30" s="22">
        <v>9564793</v>
      </c>
      <c r="D30" s="23">
        <f t="shared" si="9"/>
        <v>9.8418350467191676E-2</v>
      </c>
      <c r="E30" s="23">
        <f t="shared" si="10"/>
        <v>2.1113254366802225E-2</v>
      </c>
      <c r="F30" s="22">
        <v>12168394</v>
      </c>
      <c r="G30" s="23">
        <f t="shared" si="11"/>
        <v>0.11352016354807762</v>
      </c>
      <c r="H30" s="23">
        <f t="shared" si="12"/>
        <v>2.6324126851003157E-2</v>
      </c>
      <c r="I30" s="24">
        <f t="shared" si="13"/>
        <v>0.27220672731756979</v>
      </c>
    </row>
    <row r="31" spans="2:12" x14ac:dyDescent="0.25">
      <c r="B31" s="29" t="s">
        <v>35</v>
      </c>
      <c r="C31" s="22">
        <v>7886949</v>
      </c>
      <c r="D31" s="23">
        <f t="shared" si="9"/>
        <v>8.1153926781151145E-2</v>
      </c>
      <c r="E31" s="23">
        <f t="shared" si="10"/>
        <v>1.7409593748134063E-2</v>
      </c>
      <c r="F31" s="22">
        <v>10663807</v>
      </c>
      <c r="G31" s="23">
        <f t="shared" si="11"/>
        <v>9.9483721079801898E-2</v>
      </c>
      <c r="H31" s="23">
        <f t="shared" si="12"/>
        <v>2.3069224104891362E-2</v>
      </c>
      <c r="I31" s="24">
        <f t="shared" si="13"/>
        <v>0.35208266212955097</v>
      </c>
    </row>
    <row r="32" spans="2:12" x14ac:dyDescent="0.25">
      <c r="B32" s="37" t="s">
        <v>74</v>
      </c>
      <c r="C32" s="22">
        <v>8242228</v>
      </c>
      <c r="D32" s="23">
        <f t="shared" si="9"/>
        <v>8.4809622532813864E-2</v>
      </c>
      <c r="E32" s="23">
        <f t="shared" si="10"/>
        <v>1.8193834023713801E-2</v>
      </c>
      <c r="F32" s="22">
        <v>9859883</v>
      </c>
      <c r="G32" s="23">
        <f t="shared" si="11"/>
        <v>9.1983833752006236E-2</v>
      </c>
      <c r="H32" s="23">
        <f t="shared" si="12"/>
        <v>2.1330079452395241E-2</v>
      </c>
      <c r="I32" s="24">
        <f t="shared" si="13"/>
        <v>0.19626428679235761</v>
      </c>
    </row>
    <row r="33" spans="2:9" x14ac:dyDescent="0.25">
      <c r="B33" s="29" t="s">
        <v>38</v>
      </c>
      <c r="C33" s="22">
        <v>9559898</v>
      </c>
      <c r="D33" s="23">
        <f t="shared" si="9"/>
        <v>9.8367982641611257E-2</v>
      </c>
      <c r="E33" s="23">
        <f t="shared" si="10"/>
        <v>2.1102449179473501E-2</v>
      </c>
      <c r="F33" s="22">
        <v>8460323</v>
      </c>
      <c r="G33" s="23">
        <f t="shared" si="11"/>
        <v>7.8927198661512987E-2</v>
      </c>
      <c r="H33" s="23">
        <f t="shared" si="12"/>
        <v>1.8302383687811192E-2</v>
      </c>
      <c r="I33" s="24">
        <f t="shared" si="13"/>
        <v>-0.11501953263518083</v>
      </c>
    </row>
    <row r="34" spans="2:9" x14ac:dyDescent="0.25">
      <c r="B34" s="29" t="s">
        <v>71</v>
      </c>
      <c r="C34" s="22">
        <v>4466527</v>
      </c>
      <c r="D34" s="23">
        <f t="shared" si="9"/>
        <v>4.5958989353682221E-2</v>
      </c>
      <c r="E34" s="23">
        <f t="shared" si="10"/>
        <v>9.8593791509330158E-3</v>
      </c>
      <c r="F34" s="22">
        <v>5318252</v>
      </c>
      <c r="G34" s="23">
        <f t="shared" si="11"/>
        <v>4.9614504332280075E-2</v>
      </c>
      <c r="H34" s="23">
        <f t="shared" si="12"/>
        <v>1.1505079493119736E-2</v>
      </c>
      <c r="I34" s="24">
        <f t="shared" si="13"/>
        <v>0.19069066413345312</v>
      </c>
    </row>
    <row r="35" spans="2:9" x14ac:dyDescent="0.25">
      <c r="B35" s="29" t="s">
        <v>39</v>
      </c>
      <c r="C35" s="22">
        <v>2444000</v>
      </c>
      <c r="D35" s="23">
        <f t="shared" si="9"/>
        <v>2.5147899023200655E-2</v>
      </c>
      <c r="E35" s="23">
        <f t="shared" si="10"/>
        <v>5.3948677898690168E-3</v>
      </c>
      <c r="F35" s="22">
        <v>3628000</v>
      </c>
      <c r="G35" s="23">
        <f t="shared" si="11"/>
        <v>3.3845974526500837E-2</v>
      </c>
      <c r="H35" s="23">
        <f t="shared" si="12"/>
        <v>7.8485239889043244E-3</v>
      </c>
      <c r="I35" s="24">
        <f t="shared" si="13"/>
        <v>0.48445171849427171</v>
      </c>
    </row>
    <row r="36" spans="2:9" s="5" customFormat="1" ht="30" customHeight="1" x14ac:dyDescent="0.25">
      <c r="B36" s="99" t="s">
        <v>59</v>
      </c>
      <c r="C36" s="26">
        <f>SUM(C27:C35)</f>
        <v>97185057</v>
      </c>
      <c r="D36" s="125">
        <f>SUM(D27:D35)</f>
        <v>1.0000000000000002</v>
      </c>
      <c r="E36" s="27">
        <f t="shared" si="10"/>
        <v>0.21452558660633569</v>
      </c>
      <c r="F36" s="26">
        <f>SUM(F27:F35)</f>
        <v>107191477</v>
      </c>
      <c r="G36" s="125">
        <f>SUM(G27:G35)</f>
        <v>1</v>
      </c>
      <c r="H36" s="27">
        <f t="shared" ref="H36" si="14">F36/F$37</f>
        <v>0.23188943733202486</v>
      </c>
      <c r="I36" s="28">
        <f t="shared" ref="I36:I37" si="15">(F36-C36)/C36</f>
        <v>0.10296253672002272</v>
      </c>
    </row>
    <row r="37" spans="2:9" ht="16.5" thickBot="1" x14ac:dyDescent="0.3">
      <c r="B37" s="100" t="s">
        <v>60</v>
      </c>
      <c r="C37" s="38">
        <f>C25+C36</f>
        <v>453023150</v>
      </c>
      <c r="D37" s="38"/>
      <c r="E37" s="126">
        <f>E25+E36</f>
        <v>1</v>
      </c>
      <c r="F37" s="38">
        <f>F25+F36</f>
        <v>462252521</v>
      </c>
      <c r="G37" s="38"/>
      <c r="H37" s="126">
        <f>H25+H36</f>
        <v>1</v>
      </c>
      <c r="I37" s="36">
        <f t="shared" si="15"/>
        <v>2.037284628831882E-2</v>
      </c>
    </row>
    <row r="39" spans="2:9" x14ac:dyDescent="0.25">
      <c r="B39" s="124" t="s">
        <v>88</v>
      </c>
      <c r="C39" s="114"/>
      <c r="D39" s="114"/>
      <c r="E39" s="114"/>
    </row>
    <row r="40" spans="2:9" x14ac:dyDescent="0.25">
      <c r="C40" s="114"/>
      <c r="D40" s="114"/>
      <c r="E40" s="114"/>
    </row>
    <row r="41" spans="2:9" x14ac:dyDescent="0.25">
      <c r="B41" s="124" t="s">
        <v>95</v>
      </c>
    </row>
    <row r="43" spans="2:9" x14ac:dyDescent="0.25">
      <c r="B43" s="124" t="s">
        <v>89</v>
      </c>
    </row>
  </sheetData>
  <sortState ref="B25:I34">
    <sortCondition descending="1" ref="F25:F34"/>
  </sortState>
  <mergeCells count="7">
    <mergeCell ref="B2:I2"/>
    <mergeCell ref="B6:I6"/>
    <mergeCell ref="B26:I26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0" orientation="landscape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ignoredErrors>
    <ignoredError sqref="E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36.71093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16384" width="10.28515625" style="1"/>
  </cols>
  <sheetData>
    <row r="2" spans="2:6" x14ac:dyDescent="0.25">
      <c r="B2" s="127" t="s">
        <v>80</v>
      </c>
      <c r="C2" s="128"/>
      <c r="D2" s="128"/>
      <c r="E2" s="129"/>
      <c r="F2" s="9"/>
    </row>
    <row r="3" spans="2:6" ht="16.5" thickBot="1" x14ac:dyDescent="0.3">
      <c r="B3" s="2"/>
      <c r="C3" s="9"/>
      <c r="D3" s="9"/>
      <c r="E3" s="9"/>
      <c r="F3" s="9"/>
    </row>
    <row r="4" spans="2:6" ht="41.25" customHeight="1" x14ac:dyDescent="0.25">
      <c r="B4" s="97" t="s">
        <v>85</v>
      </c>
      <c r="C4" s="39" t="s">
        <v>72</v>
      </c>
      <c r="D4" s="39" t="s">
        <v>54</v>
      </c>
      <c r="E4" s="69" t="s">
        <v>56</v>
      </c>
    </row>
    <row r="5" spans="2:6" ht="15.75" customHeight="1" x14ac:dyDescent="0.25">
      <c r="B5" s="148" t="s">
        <v>52</v>
      </c>
      <c r="C5" s="149"/>
      <c r="D5" s="149"/>
      <c r="E5" s="150"/>
    </row>
    <row r="6" spans="2:6" x14ac:dyDescent="0.25">
      <c r="B6" s="40" t="s">
        <v>75</v>
      </c>
      <c r="C6" s="41">
        <v>3615858</v>
      </c>
      <c r="D6" s="41">
        <v>3295729</v>
      </c>
      <c r="E6" s="42">
        <f t="shared" ref="E6:E21" si="0">(D6-C6)/C6</f>
        <v>-8.8534726750884571E-2</v>
      </c>
    </row>
    <row r="7" spans="2:6" x14ac:dyDescent="0.25">
      <c r="B7" s="40" t="s">
        <v>23</v>
      </c>
      <c r="C7" s="41">
        <v>2549308</v>
      </c>
      <c r="D7" s="41">
        <v>2972310</v>
      </c>
      <c r="E7" s="42">
        <f t="shared" si="0"/>
        <v>0.1659281656041561</v>
      </c>
    </row>
    <row r="8" spans="2:6" x14ac:dyDescent="0.25">
      <c r="B8" s="40" t="s">
        <v>24</v>
      </c>
      <c r="C8" s="41">
        <v>2976017</v>
      </c>
      <c r="D8" s="41">
        <v>2666975</v>
      </c>
      <c r="E8" s="42">
        <f t="shared" si="0"/>
        <v>-0.10384416486868187</v>
      </c>
    </row>
    <row r="9" spans="2:6" x14ac:dyDescent="0.25">
      <c r="B9" s="40" t="s">
        <v>30</v>
      </c>
      <c r="C9" s="41">
        <v>1129829</v>
      </c>
      <c r="D9" s="41">
        <v>1647159</v>
      </c>
      <c r="E9" s="42">
        <f t="shared" si="0"/>
        <v>0.45788344961936717</v>
      </c>
    </row>
    <row r="10" spans="2:6" x14ac:dyDescent="0.25">
      <c r="B10" s="40" t="s">
        <v>22</v>
      </c>
      <c r="C10" s="41">
        <v>1422827</v>
      </c>
      <c r="D10" s="41">
        <v>1443999</v>
      </c>
      <c r="E10" s="42">
        <f t="shared" si="0"/>
        <v>1.4880234912607085E-2</v>
      </c>
    </row>
    <row r="11" spans="2:6" x14ac:dyDescent="0.25">
      <c r="B11" s="40" t="s">
        <v>25</v>
      </c>
      <c r="C11" s="41">
        <v>1878457</v>
      </c>
      <c r="D11" s="41">
        <v>1378402</v>
      </c>
      <c r="E11" s="42">
        <f t="shared" si="0"/>
        <v>-0.26620518862023457</v>
      </c>
    </row>
    <row r="12" spans="2:6" x14ac:dyDescent="0.25">
      <c r="B12" s="40" t="s">
        <v>26</v>
      </c>
      <c r="C12" s="41">
        <v>1274161</v>
      </c>
      <c r="D12" s="41">
        <v>1371738</v>
      </c>
      <c r="E12" s="42">
        <f t="shared" si="0"/>
        <v>7.6581373939400121E-2</v>
      </c>
    </row>
    <row r="13" spans="2:6" x14ac:dyDescent="0.25">
      <c r="B13" s="40" t="s">
        <v>87</v>
      </c>
      <c r="C13" s="41">
        <v>568805</v>
      </c>
      <c r="D13" s="41">
        <v>652509</v>
      </c>
      <c r="E13" s="42">
        <f t="shared" si="0"/>
        <v>0.1471576375031865</v>
      </c>
    </row>
    <row r="14" spans="2:6" x14ac:dyDescent="0.25">
      <c r="B14" s="40" t="s">
        <v>41</v>
      </c>
      <c r="C14" s="41">
        <v>1505289</v>
      </c>
      <c r="D14" s="41">
        <v>375459</v>
      </c>
      <c r="E14" s="42">
        <f t="shared" si="0"/>
        <v>-0.75057347791686513</v>
      </c>
    </row>
    <row r="15" spans="2:6" x14ac:dyDescent="0.25">
      <c r="B15" s="40" t="s">
        <v>28</v>
      </c>
      <c r="C15" s="41">
        <v>431342</v>
      </c>
      <c r="D15" s="41">
        <v>264016</v>
      </c>
      <c r="E15" s="42">
        <f t="shared" si="0"/>
        <v>-0.38791956266721073</v>
      </c>
    </row>
    <row r="16" spans="2:6" x14ac:dyDescent="0.25">
      <c r="B16" s="40" t="s">
        <v>40</v>
      </c>
      <c r="C16" s="41">
        <v>151004</v>
      </c>
      <c r="D16" s="41">
        <v>213802</v>
      </c>
      <c r="E16" s="42">
        <f t="shared" si="0"/>
        <v>0.41586977828401894</v>
      </c>
    </row>
    <row r="17" spans="2:5" x14ac:dyDescent="0.25">
      <c r="B17" s="40" t="s">
        <v>29</v>
      </c>
      <c r="C17" s="41">
        <v>438250</v>
      </c>
      <c r="D17" s="41">
        <v>136584</v>
      </c>
      <c r="E17" s="42">
        <f t="shared" si="0"/>
        <v>-0.68834227039361096</v>
      </c>
    </row>
    <row r="18" spans="2:5" x14ac:dyDescent="0.25">
      <c r="B18" s="40" t="s">
        <v>31</v>
      </c>
      <c r="C18" s="41">
        <v>86307</v>
      </c>
      <c r="D18" s="41">
        <v>78359</v>
      </c>
      <c r="E18" s="42">
        <f t="shared" si="0"/>
        <v>-9.2089865248473471E-2</v>
      </c>
    </row>
    <row r="19" spans="2:5" x14ac:dyDescent="0.25">
      <c r="B19" s="40" t="s">
        <v>32</v>
      </c>
      <c r="C19" s="41">
        <v>38430</v>
      </c>
      <c r="D19" s="41">
        <v>25081</v>
      </c>
      <c r="E19" s="42">
        <f t="shared" si="0"/>
        <v>-0.34735883424408015</v>
      </c>
    </row>
    <row r="20" spans="2:5" x14ac:dyDescent="0.25">
      <c r="B20" s="40" t="s">
        <v>27</v>
      </c>
      <c r="C20" s="41">
        <v>25727</v>
      </c>
      <c r="D20" s="41">
        <v>13200</v>
      </c>
      <c r="E20" s="42">
        <f t="shared" si="0"/>
        <v>-0.48692035604617717</v>
      </c>
    </row>
    <row r="21" spans="2:5" x14ac:dyDescent="0.25">
      <c r="B21" s="40" t="s">
        <v>33</v>
      </c>
      <c r="C21" s="41">
        <v>120201</v>
      </c>
      <c r="D21" s="41">
        <v>-1199195</v>
      </c>
      <c r="E21" s="42">
        <f t="shared" si="0"/>
        <v>-10.97658089366977</v>
      </c>
    </row>
    <row r="22" spans="2:5" x14ac:dyDescent="0.25">
      <c r="B22" s="40" t="s">
        <v>96</v>
      </c>
      <c r="C22" s="41">
        <v>1143350</v>
      </c>
      <c r="D22" s="41" t="s">
        <v>0</v>
      </c>
      <c r="E22" s="101" t="s">
        <v>0</v>
      </c>
    </row>
    <row r="23" spans="2:5" x14ac:dyDescent="0.25">
      <c r="B23" s="40" t="s">
        <v>97</v>
      </c>
      <c r="C23" s="41">
        <v>10035</v>
      </c>
      <c r="D23" s="41" t="s">
        <v>0</v>
      </c>
      <c r="E23" s="101" t="s">
        <v>0</v>
      </c>
    </row>
    <row r="24" spans="2:5" s="5" customFormat="1" ht="30" customHeight="1" x14ac:dyDescent="0.25">
      <c r="B24" s="25" t="s">
        <v>58</v>
      </c>
      <c r="C24" s="26">
        <f>SUM(C6:C23)</f>
        <v>19365197</v>
      </c>
      <c r="D24" s="26">
        <f>SUM(D6:D23)</f>
        <v>15336127</v>
      </c>
      <c r="E24" s="43">
        <f>(D24-C24)/C24</f>
        <v>-0.20805726892424589</v>
      </c>
    </row>
    <row r="25" spans="2:5" ht="15.75" customHeight="1" x14ac:dyDescent="0.25">
      <c r="B25" s="148" t="s">
        <v>57</v>
      </c>
      <c r="C25" s="149"/>
      <c r="D25" s="149"/>
      <c r="E25" s="150"/>
    </row>
    <row r="26" spans="2:5" x14ac:dyDescent="0.25">
      <c r="B26" s="44" t="s">
        <v>35</v>
      </c>
      <c r="C26" s="45">
        <v>3461145</v>
      </c>
      <c r="D26" s="45">
        <v>4664032</v>
      </c>
      <c r="E26" s="42">
        <f>(D26-C26)/C26</f>
        <v>0.34754019262411717</v>
      </c>
    </row>
    <row r="27" spans="2:5" x14ac:dyDescent="0.25">
      <c r="B27" s="44" t="s">
        <v>37</v>
      </c>
      <c r="C27" s="45">
        <v>579374</v>
      </c>
      <c r="D27" s="45">
        <v>1867017</v>
      </c>
      <c r="E27" s="42">
        <f t="shared" ref="E27:E34" si="1">(D27-C27)/C27</f>
        <v>2.2224728758970889</v>
      </c>
    </row>
    <row r="28" spans="2:5" x14ac:dyDescent="0.25">
      <c r="B28" s="44" t="s">
        <v>71</v>
      </c>
      <c r="C28" s="45">
        <v>1792330</v>
      </c>
      <c r="D28" s="45">
        <v>1598294</v>
      </c>
      <c r="E28" s="42">
        <f t="shared" si="1"/>
        <v>-0.10825908175391809</v>
      </c>
    </row>
    <row r="29" spans="2:5" x14ac:dyDescent="0.25">
      <c r="B29" s="44" t="s">
        <v>73</v>
      </c>
      <c r="C29" s="45">
        <v>994473</v>
      </c>
      <c r="D29" s="45">
        <v>1097586</v>
      </c>
      <c r="E29" s="42">
        <f t="shared" si="1"/>
        <v>0.10368607292505679</v>
      </c>
    </row>
    <row r="30" spans="2:5" x14ac:dyDescent="0.25">
      <c r="B30" s="44" t="s">
        <v>36</v>
      </c>
      <c r="C30" s="45">
        <v>198378</v>
      </c>
      <c r="D30" s="45">
        <v>840979</v>
      </c>
      <c r="E30" s="42">
        <f t="shared" si="1"/>
        <v>3.239275524503725</v>
      </c>
    </row>
    <row r="31" spans="2:5" x14ac:dyDescent="0.25">
      <c r="B31" s="44" t="s">
        <v>39</v>
      </c>
      <c r="C31" s="45">
        <v>659000</v>
      </c>
      <c r="D31" s="45">
        <v>609000</v>
      </c>
      <c r="E31" s="42">
        <f t="shared" si="1"/>
        <v>-7.5872534142640363E-2</v>
      </c>
    </row>
    <row r="32" spans="2:5" x14ac:dyDescent="0.25">
      <c r="B32" s="44" t="s">
        <v>34</v>
      </c>
      <c r="C32" s="45">
        <v>1286087</v>
      </c>
      <c r="D32" s="45">
        <v>409439</v>
      </c>
      <c r="E32" s="42">
        <f t="shared" si="1"/>
        <v>-0.6816397335483525</v>
      </c>
    </row>
    <row r="33" spans="2:5" x14ac:dyDescent="0.25">
      <c r="B33" s="44" t="s">
        <v>38</v>
      </c>
      <c r="C33" s="45">
        <v>1745973</v>
      </c>
      <c r="D33" s="45">
        <v>65530</v>
      </c>
      <c r="E33" s="42">
        <f t="shared" si="1"/>
        <v>-0.96246791903425766</v>
      </c>
    </row>
    <row r="34" spans="2:5" x14ac:dyDescent="0.25">
      <c r="B34" s="46" t="s">
        <v>74</v>
      </c>
      <c r="C34" s="45">
        <v>2233</v>
      </c>
      <c r="D34" s="45">
        <v>28216</v>
      </c>
      <c r="E34" s="42">
        <f t="shared" si="1"/>
        <v>11.635915808329601</v>
      </c>
    </row>
    <row r="35" spans="2:5" s="5" customFormat="1" ht="30" customHeight="1" x14ac:dyDescent="0.25">
      <c r="B35" s="25" t="s">
        <v>59</v>
      </c>
      <c r="C35" s="26">
        <f>SUM(C26:C34)</f>
        <v>10718993</v>
      </c>
      <c r="D35" s="26">
        <f>SUM(D26:D34)</f>
        <v>11180093</v>
      </c>
      <c r="E35" s="43">
        <f>(D35-C35)/C35</f>
        <v>4.3017100580250399E-2</v>
      </c>
    </row>
    <row r="36" spans="2:5" s="8" customFormat="1" ht="16.5" thickBot="1" x14ac:dyDescent="0.3">
      <c r="B36" s="33" t="s">
        <v>60</v>
      </c>
      <c r="C36" s="47">
        <f>C24+C35</f>
        <v>30084190</v>
      </c>
      <c r="D36" s="47">
        <f>D24+D35</f>
        <v>26516220</v>
      </c>
      <c r="E36" s="48">
        <f>(D36-C36)/C36</f>
        <v>-0.11859950359308327</v>
      </c>
    </row>
    <row r="38" spans="2:5" x14ac:dyDescent="0.25">
      <c r="B38" s="124" t="s">
        <v>88</v>
      </c>
    </row>
    <row r="40" spans="2:5" x14ac:dyDescent="0.25">
      <c r="B40" s="124" t="s">
        <v>90</v>
      </c>
    </row>
    <row r="42" spans="2:5" x14ac:dyDescent="0.25">
      <c r="B42" s="124" t="s">
        <v>91</v>
      </c>
    </row>
  </sheetData>
  <sortState ref="B26:E35">
    <sortCondition descending="1" ref="D26:D35"/>
  </sortState>
  <mergeCells count="3">
    <mergeCell ref="B2:E2"/>
    <mergeCell ref="B5:E5"/>
    <mergeCell ref="B25:E2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Y39"/>
  <sheetViews>
    <sheetView showGridLines="0" workbookViewId="0">
      <pane xSplit="3" topLeftCell="D1" activePane="topRight" state="frozen"/>
      <selection pane="topRight" activeCell="B2" sqref="B2:BW2"/>
    </sheetView>
  </sheetViews>
  <sheetFormatPr defaultRowHeight="15" x14ac:dyDescent="0.25"/>
  <cols>
    <col min="1" max="1" width="2" style="11" customWidth="1"/>
    <col min="2" max="2" width="4.7109375" style="11" customWidth="1"/>
    <col min="3" max="3" width="34.7109375" style="11" customWidth="1"/>
    <col min="4" max="75" width="10.7109375" style="11" customWidth="1"/>
    <col min="76" max="16384" width="9.140625" style="11"/>
  </cols>
  <sheetData>
    <row r="1" spans="2:77" ht="12" customHeight="1" x14ac:dyDescent="0.25"/>
    <row r="2" spans="2:77" ht="15" customHeight="1" x14ac:dyDescent="0.25">
      <c r="B2" s="160" t="s">
        <v>86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2"/>
    </row>
    <row r="3" spans="2:77" ht="15.75" thickBot="1" x14ac:dyDescent="0.3"/>
    <row r="4" spans="2:77" ht="19.5" thickBot="1" x14ac:dyDescent="0.35">
      <c r="B4" s="167" t="s">
        <v>42</v>
      </c>
      <c r="C4" s="170" t="s">
        <v>81</v>
      </c>
      <c r="D4" s="173" t="s">
        <v>52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5" t="s">
        <v>53</v>
      </c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6"/>
    </row>
    <row r="5" spans="2:77" ht="15" customHeight="1" x14ac:dyDescent="0.25">
      <c r="B5" s="168"/>
      <c r="C5" s="171"/>
      <c r="D5" s="151" t="s">
        <v>76</v>
      </c>
      <c r="E5" s="152"/>
      <c r="F5" s="153"/>
      <c r="G5" s="163" t="s">
        <v>1</v>
      </c>
      <c r="H5" s="155"/>
      <c r="I5" s="164"/>
      <c r="J5" s="151" t="s">
        <v>2</v>
      </c>
      <c r="K5" s="152"/>
      <c r="L5" s="153"/>
      <c r="M5" s="163" t="s">
        <v>3</v>
      </c>
      <c r="N5" s="155"/>
      <c r="O5" s="164"/>
      <c r="P5" s="154" t="s">
        <v>4</v>
      </c>
      <c r="Q5" s="155"/>
      <c r="R5" s="156"/>
      <c r="S5" s="157" t="s">
        <v>21</v>
      </c>
      <c r="T5" s="158"/>
      <c r="U5" s="159"/>
      <c r="V5" s="165" t="s">
        <v>5</v>
      </c>
      <c r="W5" s="152"/>
      <c r="X5" s="166"/>
      <c r="Y5" s="157" t="s">
        <v>6</v>
      </c>
      <c r="Z5" s="158"/>
      <c r="AA5" s="158"/>
      <c r="AB5" s="154" t="s">
        <v>7</v>
      </c>
      <c r="AC5" s="155"/>
      <c r="AD5" s="156"/>
      <c r="AE5" s="151" t="s">
        <v>8</v>
      </c>
      <c r="AF5" s="152"/>
      <c r="AG5" s="153"/>
      <c r="AH5" s="151" t="s">
        <v>79</v>
      </c>
      <c r="AI5" s="152"/>
      <c r="AJ5" s="153"/>
      <c r="AK5" s="151" t="s">
        <v>9</v>
      </c>
      <c r="AL5" s="152"/>
      <c r="AM5" s="153"/>
      <c r="AN5" s="151" t="s">
        <v>10</v>
      </c>
      <c r="AO5" s="152"/>
      <c r="AP5" s="153"/>
      <c r="AQ5" s="154" t="s">
        <v>11</v>
      </c>
      <c r="AR5" s="155"/>
      <c r="AS5" s="156"/>
      <c r="AT5" s="154" t="s">
        <v>12</v>
      </c>
      <c r="AU5" s="155"/>
      <c r="AV5" s="156"/>
      <c r="AW5" s="154" t="s">
        <v>13</v>
      </c>
      <c r="AX5" s="155"/>
      <c r="AY5" s="156"/>
      <c r="AZ5" s="151" t="s">
        <v>14</v>
      </c>
      <c r="BA5" s="152"/>
      <c r="BB5" s="153"/>
      <c r="BC5" s="154" t="s">
        <v>15</v>
      </c>
      <c r="BD5" s="155"/>
      <c r="BE5" s="156"/>
      <c r="BF5" s="151" t="s">
        <v>16</v>
      </c>
      <c r="BG5" s="152"/>
      <c r="BH5" s="153"/>
      <c r="BI5" s="151" t="s">
        <v>17</v>
      </c>
      <c r="BJ5" s="152"/>
      <c r="BK5" s="153"/>
      <c r="BL5" s="154" t="s">
        <v>18</v>
      </c>
      <c r="BM5" s="155"/>
      <c r="BN5" s="156"/>
      <c r="BO5" s="154" t="s">
        <v>78</v>
      </c>
      <c r="BP5" s="155"/>
      <c r="BQ5" s="164"/>
      <c r="BR5" s="151" t="s">
        <v>19</v>
      </c>
      <c r="BS5" s="152"/>
      <c r="BT5" s="153"/>
      <c r="BU5" s="151" t="s">
        <v>20</v>
      </c>
      <c r="BV5" s="152"/>
      <c r="BW5" s="153"/>
    </row>
    <row r="6" spans="2:77" ht="15" customHeight="1" thickBot="1" x14ac:dyDescent="0.3">
      <c r="B6" s="169"/>
      <c r="C6" s="172"/>
      <c r="D6" s="54" t="s">
        <v>72</v>
      </c>
      <c r="E6" s="55" t="s">
        <v>54</v>
      </c>
      <c r="F6" s="56" t="s">
        <v>55</v>
      </c>
      <c r="G6" s="54" t="s">
        <v>72</v>
      </c>
      <c r="H6" s="55" t="s">
        <v>54</v>
      </c>
      <c r="I6" s="56" t="s">
        <v>55</v>
      </c>
      <c r="J6" s="120" t="s">
        <v>72</v>
      </c>
      <c r="K6" s="119" t="s">
        <v>54</v>
      </c>
      <c r="L6" s="121" t="s">
        <v>55</v>
      </c>
      <c r="M6" s="54" t="s">
        <v>72</v>
      </c>
      <c r="N6" s="55" t="s">
        <v>54</v>
      </c>
      <c r="O6" s="56" t="s">
        <v>55</v>
      </c>
      <c r="P6" s="54" t="s">
        <v>72</v>
      </c>
      <c r="Q6" s="55" t="s">
        <v>54</v>
      </c>
      <c r="R6" s="56" t="s">
        <v>55</v>
      </c>
      <c r="S6" s="54" t="s">
        <v>72</v>
      </c>
      <c r="T6" s="55" t="s">
        <v>54</v>
      </c>
      <c r="U6" s="57" t="s">
        <v>55</v>
      </c>
      <c r="V6" s="102" t="s">
        <v>72</v>
      </c>
      <c r="W6" s="102" t="s">
        <v>54</v>
      </c>
      <c r="X6" s="56" t="s">
        <v>55</v>
      </c>
      <c r="Y6" s="54" t="s">
        <v>72</v>
      </c>
      <c r="Z6" s="55" t="s">
        <v>54</v>
      </c>
      <c r="AA6" s="56" t="s">
        <v>55</v>
      </c>
      <c r="AB6" s="54" t="s">
        <v>72</v>
      </c>
      <c r="AC6" s="55" t="s">
        <v>54</v>
      </c>
      <c r="AD6" s="57" t="s">
        <v>55</v>
      </c>
      <c r="AE6" s="54" t="s">
        <v>72</v>
      </c>
      <c r="AF6" s="55" t="s">
        <v>54</v>
      </c>
      <c r="AG6" s="57" t="s">
        <v>55</v>
      </c>
      <c r="AH6" s="54" t="s">
        <v>72</v>
      </c>
      <c r="AI6" s="55" t="s">
        <v>54</v>
      </c>
      <c r="AJ6" s="57" t="s">
        <v>55</v>
      </c>
      <c r="AK6" s="54" t="s">
        <v>72</v>
      </c>
      <c r="AL6" s="55" t="s">
        <v>54</v>
      </c>
      <c r="AM6" s="57" t="s">
        <v>55</v>
      </c>
      <c r="AN6" s="54" t="s">
        <v>72</v>
      </c>
      <c r="AO6" s="55" t="s">
        <v>54</v>
      </c>
      <c r="AP6" s="57" t="s">
        <v>55</v>
      </c>
      <c r="AQ6" s="54" t="s">
        <v>72</v>
      </c>
      <c r="AR6" s="55" t="s">
        <v>54</v>
      </c>
      <c r="AS6" s="57" t="s">
        <v>55</v>
      </c>
      <c r="AT6" s="54" t="s">
        <v>72</v>
      </c>
      <c r="AU6" s="55" t="s">
        <v>54</v>
      </c>
      <c r="AV6" s="57" t="s">
        <v>55</v>
      </c>
      <c r="AW6" s="54" t="s">
        <v>72</v>
      </c>
      <c r="AX6" s="55" t="s">
        <v>54</v>
      </c>
      <c r="AY6" s="57" t="s">
        <v>55</v>
      </c>
      <c r="AZ6" s="54" t="s">
        <v>72</v>
      </c>
      <c r="BA6" s="55" t="s">
        <v>54</v>
      </c>
      <c r="BB6" s="57" t="s">
        <v>55</v>
      </c>
      <c r="BC6" s="54" t="s">
        <v>72</v>
      </c>
      <c r="BD6" s="55" t="s">
        <v>54</v>
      </c>
      <c r="BE6" s="57" t="s">
        <v>55</v>
      </c>
      <c r="BF6" s="54" t="s">
        <v>77</v>
      </c>
      <c r="BG6" s="55" t="s">
        <v>54</v>
      </c>
      <c r="BH6" s="57" t="s">
        <v>55</v>
      </c>
      <c r="BI6" s="54" t="s">
        <v>72</v>
      </c>
      <c r="BJ6" s="55" t="s">
        <v>54</v>
      </c>
      <c r="BK6" s="57" t="s">
        <v>55</v>
      </c>
      <c r="BL6" s="54" t="s">
        <v>72</v>
      </c>
      <c r="BM6" s="55" t="s">
        <v>54</v>
      </c>
      <c r="BN6" s="57" t="s">
        <v>55</v>
      </c>
      <c r="BO6" s="54" t="s">
        <v>72</v>
      </c>
      <c r="BP6" s="55" t="s">
        <v>54</v>
      </c>
      <c r="BQ6" s="56" t="s">
        <v>55</v>
      </c>
      <c r="BR6" s="54" t="s">
        <v>72</v>
      </c>
      <c r="BS6" s="55" t="s">
        <v>54</v>
      </c>
      <c r="BT6" s="57" t="s">
        <v>55</v>
      </c>
      <c r="BU6" s="54" t="s">
        <v>72</v>
      </c>
      <c r="BV6" s="55" t="s">
        <v>54</v>
      </c>
      <c r="BW6" s="57" t="s">
        <v>55</v>
      </c>
    </row>
    <row r="7" spans="2:77" ht="15" customHeight="1" x14ac:dyDescent="0.25">
      <c r="B7" s="49" t="s">
        <v>43</v>
      </c>
      <c r="C7" s="94" t="s">
        <v>82</v>
      </c>
      <c r="D7" s="71" t="s">
        <v>0</v>
      </c>
      <c r="E7" s="70">
        <v>108929</v>
      </c>
      <c r="F7" s="51" t="s">
        <v>0</v>
      </c>
      <c r="G7" s="72" t="s">
        <v>0</v>
      </c>
      <c r="H7" s="72">
        <v>66034</v>
      </c>
      <c r="I7" s="50" t="s">
        <v>0</v>
      </c>
      <c r="J7" s="122" t="s">
        <v>0</v>
      </c>
      <c r="K7" s="123">
        <v>201606</v>
      </c>
      <c r="L7" s="104" t="s">
        <v>0</v>
      </c>
      <c r="M7" s="72" t="s">
        <v>0</v>
      </c>
      <c r="N7" s="72">
        <v>147801</v>
      </c>
      <c r="O7" s="50" t="s">
        <v>0</v>
      </c>
      <c r="P7" s="71" t="s">
        <v>0</v>
      </c>
      <c r="Q7" s="71">
        <v>94826</v>
      </c>
      <c r="R7" s="51" t="s">
        <v>0</v>
      </c>
      <c r="S7" s="103" t="s">
        <v>0</v>
      </c>
      <c r="T7" s="110">
        <v>62853</v>
      </c>
      <c r="U7" s="104" t="s">
        <v>0</v>
      </c>
      <c r="V7" s="72" t="s">
        <v>0</v>
      </c>
      <c r="W7" s="72">
        <v>82937</v>
      </c>
      <c r="X7" s="50" t="s">
        <v>0</v>
      </c>
      <c r="Y7" s="71" t="s">
        <v>0</v>
      </c>
      <c r="Z7" s="71">
        <v>84781</v>
      </c>
      <c r="AA7" s="51" t="s">
        <v>0</v>
      </c>
      <c r="AB7" s="71" t="s">
        <v>0</v>
      </c>
      <c r="AC7" s="71">
        <v>805298</v>
      </c>
      <c r="AD7" s="51" t="s">
        <v>0</v>
      </c>
      <c r="AE7" s="71" t="s">
        <v>0</v>
      </c>
      <c r="AF7" s="70">
        <v>108748</v>
      </c>
      <c r="AG7" s="51" t="s">
        <v>0</v>
      </c>
      <c r="AH7" s="72" t="s">
        <v>0</v>
      </c>
      <c r="AI7" s="72">
        <v>306044</v>
      </c>
      <c r="AJ7" s="50" t="s">
        <v>0</v>
      </c>
      <c r="AK7" s="71" t="s">
        <v>0</v>
      </c>
      <c r="AL7" s="71">
        <v>110986</v>
      </c>
      <c r="AM7" s="51" t="s">
        <v>0</v>
      </c>
      <c r="AN7" s="72" t="s">
        <v>0</v>
      </c>
      <c r="AO7" s="72">
        <v>158698</v>
      </c>
      <c r="AP7" s="50" t="s">
        <v>0</v>
      </c>
      <c r="AQ7" s="71" t="s">
        <v>0</v>
      </c>
      <c r="AR7" s="71">
        <v>98970</v>
      </c>
      <c r="AS7" s="51" t="s">
        <v>0</v>
      </c>
      <c r="AT7" s="71" t="s">
        <v>0</v>
      </c>
      <c r="AU7" s="71">
        <v>85307</v>
      </c>
      <c r="AV7" s="51" t="s">
        <v>0</v>
      </c>
      <c r="AW7" s="115" t="s">
        <v>0</v>
      </c>
      <c r="AX7" s="115">
        <v>160518</v>
      </c>
      <c r="AY7" s="50" t="s">
        <v>0</v>
      </c>
      <c r="AZ7" s="71" t="s">
        <v>0</v>
      </c>
      <c r="BA7" s="71">
        <v>201544</v>
      </c>
      <c r="BB7" s="51" t="s">
        <v>0</v>
      </c>
      <c r="BC7" s="72" t="s">
        <v>0</v>
      </c>
      <c r="BD7" s="72">
        <v>192570</v>
      </c>
      <c r="BE7" s="50" t="s">
        <v>0</v>
      </c>
      <c r="BF7" s="71" t="s">
        <v>0</v>
      </c>
      <c r="BG7" s="71">
        <v>1103027</v>
      </c>
      <c r="BH7" s="51" t="s">
        <v>0</v>
      </c>
      <c r="BI7" s="72" t="s">
        <v>0</v>
      </c>
      <c r="BJ7" s="72">
        <v>119594</v>
      </c>
      <c r="BK7" s="50" t="s">
        <v>0</v>
      </c>
      <c r="BL7" s="71" t="s">
        <v>0</v>
      </c>
      <c r="BM7" s="71">
        <v>101522</v>
      </c>
      <c r="BN7" s="51" t="s">
        <v>0</v>
      </c>
      <c r="BO7" s="71" t="s">
        <v>0</v>
      </c>
      <c r="BP7" s="71">
        <v>117884</v>
      </c>
      <c r="BQ7" s="51" t="s">
        <v>0</v>
      </c>
      <c r="BR7" s="72" t="s">
        <v>0</v>
      </c>
      <c r="BS7" s="72">
        <v>84121.247191011236</v>
      </c>
      <c r="BT7" s="50" t="s">
        <v>0</v>
      </c>
      <c r="BU7" s="71" t="s">
        <v>0</v>
      </c>
      <c r="BV7" s="71">
        <v>217917</v>
      </c>
      <c r="BW7" s="51" t="s">
        <v>0</v>
      </c>
    </row>
    <row r="8" spans="2:77" ht="15" customHeight="1" x14ac:dyDescent="0.25">
      <c r="B8" s="12" t="s">
        <v>44</v>
      </c>
      <c r="C8" s="95" t="s">
        <v>83</v>
      </c>
      <c r="D8" s="74" t="s">
        <v>0</v>
      </c>
      <c r="E8" s="73">
        <v>124926</v>
      </c>
      <c r="F8" s="19" t="s">
        <v>0</v>
      </c>
      <c r="G8" s="75" t="s">
        <v>0</v>
      </c>
      <c r="H8" s="75">
        <v>68064</v>
      </c>
      <c r="I8" s="18" t="s">
        <v>0</v>
      </c>
      <c r="J8" s="76" t="s">
        <v>0</v>
      </c>
      <c r="K8" s="73">
        <v>246416</v>
      </c>
      <c r="L8" s="19" t="s">
        <v>0</v>
      </c>
      <c r="M8" s="75" t="s">
        <v>0</v>
      </c>
      <c r="N8" s="75">
        <v>139892</v>
      </c>
      <c r="O8" s="18" t="s">
        <v>0</v>
      </c>
      <c r="P8" s="74" t="s">
        <v>0</v>
      </c>
      <c r="Q8" s="74">
        <v>113396</v>
      </c>
      <c r="R8" s="19" t="s">
        <v>0</v>
      </c>
      <c r="S8" s="105" t="s">
        <v>0</v>
      </c>
      <c r="T8" s="111">
        <v>102110</v>
      </c>
      <c r="U8" s="19" t="s">
        <v>0</v>
      </c>
      <c r="V8" s="75" t="s">
        <v>0</v>
      </c>
      <c r="W8" s="75">
        <v>108109</v>
      </c>
      <c r="X8" s="18" t="s">
        <v>0</v>
      </c>
      <c r="Y8" s="74" t="s">
        <v>0</v>
      </c>
      <c r="Z8" s="74">
        <v>93108</v>
      </c>
      <c r="AA8" s="19" t="s">
        <v>0</v>
      </c>
      <c r="AB8" s="74" t="s">
        <v>0</v>
      </c>
      <c r="AC8" s="74">
        <v>918833</v>
      </c>
      <c r="AD8" s="19" t="s">
        <v>0</v>
      </c>
      <c r="AE8" s="74" t="s">
        <v>0</v>
      </c>
      <c r="AF8" s="73">
        <v>144956</v>
      </c>
      <c r="AG8" s="19" t="s">
        <v>0</v>
      </c>
      <c r="AH8" s="75" t="s">
        <v>0</v>
      </c>
      <c r="AI8" s="75">
        <v>314690</v>
      </c>
      <c r="AJ8" s="18" t="s">
        <v>0</v>
      </c>
      <c r="AK8" s="74" t="s">
        <v>0</v>
      </c>
      <c r="AL8" s="74">
        <v>149859</v>
      </c>
      <c r="AM8" s="19" t="s">
        <v>0</v>
      </c>
      <c r="AN8" s="75" t="s">
        <v>0</v>
      </c>
      <c r="AO8" s="75">
        <v>177654</v>
      </c>
      <c r="AP8" s="18" t="s">
        <v>0</v>
      </c>
      <c r="AQ8" s="74" t="s">
        <v>0</v>
      </c>
      <c r="AR8" s="74">
        <v>98835</v>
      </c>
      <c r="AS8" s="19" t="s">
        <v>0</v>
      </c>
      <c r="AT8" s="74" t="s">
        <v>0</v>
      </c>
      <c r="AU8" s="74">
        <v>99935</v>
      </c>
      <c r="AV8" s="19" t="s">
        <v>0</v>
      </c>
      <c r="AW8" s="76" t="s">
        <v>0</v>
      </c>
      <c r="AX8" s="76">
        <v>172811</v>
      </c>
      <c r="AY8" s="18" t="s">
        <v>0</v>
      </c>
      <c r="AZ8" s="74" t="s">
        <v>0</v>
      </c>
      <c r="BA8" s="74">
        <v>196972</v>
      </c>
      <c r="BB8" s="19" t="s">
        <v>0</v>
      </c>
      <c r="BC8" s="75" t="s">
        <v>0</v>
      </c>
      <c r="BD8" s="75">
        <v>217293</v>
      </c>
      <c r="BE8" s="18" t="s">
        <v>0</v>
      </c>
      <c r="BF8" s="74" t="s">
        <v>0</v>
      </c>
      <c r="BG8" s="74">
        <v>1209333</v>
      </c>
      <c r="BH8" s="19" t="s">
        <v>0</v>
      </c>
      <c r="BI8" s="75" t="s">
        <v>0</v>
      </c>
      <c r="BJ8" s="75">
        <v>133302</v>
      </c>
      <c r="BK8" s="18" t="s">
        <v>0</v>
      </c>
      <c r="BL8" s="74" t="s">
        <v>0</v>
      </c>
      <c r="BM8" s="74">
        <v>119817</v>
      </c>
      <c r="BN8" s="19" t="s">
        <v>0</v>
      </c>
      <c r="BO8" s="74" t="s">
        <v>0</v>
      </c>
      <c r="BP8" s="74">
        <v>172980</v>
      </c>
      <c r="BQ8" s="19" t="s">
        <v>0</v>
      </c>
      <c r="BR8" s="75" t="s">
        <v>0</v>
      </c>
      <c r="BS8" s="75">
        <v>95059.808988764038</v>
      </c>
      <c r="BT8" s="18" t="s">
        <v>0</v>
      </c>
      <c r="BU8" s="74" t="s">
        <v>0</v>
      </c>
      <c r="BV8" s="74">
        <v>222163</v>
      </c>
      <c r="BW8" s="19" t="s">
        <v>0</v>
      </c>
    </row>
    <row r="9" spans="2:77" ht="15" customHeight="1" x14ac:dyDescent="0.25">
      <c r="B9" s="12" t="s">
        <v>45</v>
      </c>
      <c r="C9" s="95" t="s">
        <v>84</v>
      </c>
      <c r="D9" s="77" t="s">
        <v>0</v>
      </c>
      <c r="E9" s="78">
        <v>1474</v>
      </c>
      <c r="F9" s="14" t="s">
        <v>0</v>
      </c>
      <c r="G9" s="75" t="s">
        <v>0</v>
      </c>
      <c r="H9" s="75">
        <v>1004</v>
      </c>
      <c r="I9" s="13" t="s">
        <v>0</v>
      </c>
      <c r="J9" s="116" t="s">
        <v>0</v>
      </c>
      <c r="K9" s="78">
        <v>16463</v>
      </c>
      <c r="L9" s="14" t="s">
        <v>0</v>
      </c>
      <c r="M9" s="79" t="s">
        <v>0</v>
      </c>
      <c r="N9" s="79">
        <v>8416</v>
      </c>
      <c r="O9" s="13" t="s">
        <v>0</v>
      </c>
      <c r="P9" s="77" t="s">
        <v>0</v>
      </c>
      <c r="Q9" s="77">
        <v>10364</v>
      </c>
      <c r="R9" s="14" t="s">
        <v>0</v>
      </c>
      <c r="S9" s="106" t="s">
        <v>0</v>
      </c>
      <c r="T9" s="112">
        <v>1090</v>
      </c>
      <c r="U9" s="14" t="s">
        <v>0</v>
      </c>
      <c r="V9" s="79" t="s">
        <v>0</v>
      </c>
      <c r="W9" s="79">
        <v>-11992</v>
      </c>
      <c r="X9" s="13" t="s">
        <v>0</v>
      </c>
      <c r="Y9" s="80" t="s">
        <v>0</v>
      </c>
      <c r="Z9" s="80">
        <v>522</v>
      </c>
      <c r="AA9" s="14" t="s">
        <v>0</v>
      </c>
      <c r="AB9" s="77" t="s">
        <v>0</v>
      </c>
      <c r="AC9" s="77">
        <v>1650</v>
      </c>
      <c r="AD9" s="14" t="s">
        <v>0</v>
      </c>
      <c r="AE9" s="77" t="s">
        <v>0</v>
      </c>
      <c r="AF9" s="78">
        <v>3174</v>
      </c>
      <c r="AG9" s="14" t="s">
        <v>0</v>
      </c>
      <c r="AH9" s="79" t="s">
        <v>0</v>
      </c>
      <c r="AI9" s="79">
        <v>6587</v>
      </c>
      <c r="AJ9" s="13" t="s">
        <v>0</v>
      </c>
      <c r="AK9" s="77" t="s">
        <v>0</v>
      </c>
      <c r="AL9" s="77">
        <v>15328.972093023256</v>
      </c>
      <c r="AM9" s="14" t="s">
        <v>0</v>
      </c>
      <c r="AN9" s="79" t="s">
        <v>0</v>
      </c>
      <c r="AO9" s="79">
        <v>4906</v>
      </c>
      <c r="AP9" s="13" t="s">
        <v>0</v>
      </c>
      <c r="AQ9" s="77" t="s">
        <v>0</v>
      </c>
      <c r="AR9" s="77">
        <v>1483</v>
      </c>
      <c r="AS9" s="14" t="s">
        <v>0</v>
      </c>
      <c r="AT9" s="77" t="s">
        <v>0</v>
      </c>
      <c r="AU9" s="77">
        <v>22259</v>
      </c>
      <c r="AV9" s="14" t="s">
        <v>0</v>
      </c>
      <c r="AW9" s="76" t="s">
        <v>0</v>
      </c>
      <c r="AX9" s="76">
        <v>3689</v>
      </c>
      <c r="AY9" s="13" t="s">
        <v>0</v>
      </c>
      <c r="AZ9" s="74" t="s">
        <v>0</v>
      </c>
      <c r="BA9" s="74">
        <v>59196</v>
      </c>
      <c r="BB9" s="14" t="s">
        <v>0</v>
      </c>
      <c r="BC9" s="75" t="s">
        <v>0</v>
      </c>
      <c r="BD9" s="75">
        <v>33340</v>
      </c>
      <c r="BE9" s="13" t="s">
        <v>0</v>
      </c>
      <c r="BF9" s="74" t="s">
        <v>0</v>
      </c>
      <c r="BG9" s="74">
        <v>203000</v>
      </c>
      <c r="BH9" s="14" t="s">
        <v>0</v>
      </c>
      <c r="BI9" s="75" t="s">
        <v>0</v>
      </c>
      <c r="BJ9" s="75">
        <v>6570</v>
      </c>
      <c r="BK9" s="13" t="s">
        <v>0</v>
      </c>
      <c r="BL9" s="74" t="s">
        <v>0</v>
      </c>
      <c r="BM9" s="74">
        <v>6308</v>
      </c>
      <c r="BN9" s="19" t="s">
        <v>0</v>
      </c>
      <c r="BO9" s="74" t="s">
        <v>0</v>
      </c>
      <c r="BP9" s="74">
        <v>495</v>
      </c>
      <c r="BQ9" s="14" t="s">
        <v>0</v>
      </c>
      <c r="BR9" s="75" t="s">
        <v>0</v>
      </c>
      <c r="BS9" s="75">
        <v>736.29213483146066</v>
      </c>
      <c r="BT9" s="13" t="s">
        <v>0</v>
      </c>
      <c r="BU9" s="74" t="s">
        <v>0</v>
      </c>
      <c r="BV9" s="74">
        <v>97167</v>
      </c>
      <c r="BW9" s="14" t="s">
        <v>0</v>
      </c>
    </row>
    <row r="10" spans="2:77" ht="15" customHeight="1" x14ac:dyDescent="0.25">
      <c r="B10" s="12" t="s">
        <v>46</v>
      </c>
      <c r="C10" s="95" t="s">
        <v>49</v>
      </c>
      <c r="D10" s="82" t="s">
        <v>0</v>
      </c>
      <c r="E10" s="83">
        <v>3.8399999999999997E-2</v>
      </c>
      <c r="F10" s="14" t="s">
        <v>0</v>
      </c>
      <c r="G10" s="84" t="s">
        <v>0</v>
      </c>
      <c r="H10" s="84">
        <v>2.52E-2</v>
      </c>
      <c r="I10" s="13" t="s">
        <v>0</v>
      </c>
      <c r="J10" s="85" t="s">
        <v>0</v>
      </c>
      <c r="K10" s="83">
        <v>0.14940000000000001</v>
      </c>
      <c r="L10" s="14" t="s">
        <v>0</v>
      </c>
      <c r="M10" s="84" t="s">
        <v>0</v>
      </c>
      <c r="N10" s="84">
        <v>0.1237</v>
      </c>
      <c r="O10" s="13" t="s">
        <v>0</v>
      </c>
      <c r="P10" s="82" t="s">
        <v>0</v>
      </c>
      <c r="Q10" s="82">
        <v>0.1273</v>
      </c>
      <c r="R10" s="14" t="s">
        <v>0</v>
      </c>
      <c r="S10" s="106" t="s">
        <v>0</v>
      </c>
      <c r="T10" s="107">
        <v>6.3E-3</v>
      </c>
      <c r="U10" s="14" t="s">
        <v>0</v>
      </c>
      <c r="V10" s="84" t="s">
        <v>0</v>
      </c>
      <c r="W10" s="84">
        <v>-0.1149</v>
      </c>
      <c r="X10" s="13" t="s">
        <v>0</v>
      </c>
      <c r="Y10" s="82" t="s">
        <v>0</v>
      </c>
      <c r="Z10" s="82">
        <v>1.5100000000000001E-2</v>
      </c>
      <c r="AA10" s="14" t="s">
        <v>0</v>
      </c>
      <c r="AB10" s="82" t="s">
        <v>0</v>
      </c>
      <c r="AC10" s="82">
        <v>2.3E-3</v>
      </c>
      <c r="AD10" s="14" t="s">
        <v>0</v>
      </c>
      <c r="AE10" s="82" t="s">
        <v>0</v>
      </c>
      <c r="AF10" s="83">
        <v>2.9027481988625922E-2</v>
      </c>
      <c r="AG10" s="14" t="s">
        <v>0</v>
      </c>
      <c r="AH10" s="84" t="s">
        <v>0</v>
      </c>
      <c r="AI10" s="84">
        <v>5.7500000000000002E-2</v>
      </c>
      <c r="AJ10" s="13" t="s">
        <v>0</v>
      </c>
      <c r="AK10" s="82" t="s">
        <v>0</v>
      </c>
      <c r="AL10" s="82">
        <v>0.12039999999999999</v>
      </c>
      <c r="AM10" s="14" t="s">
        <v>0</v>
      </c>
      <c r="AN10" s="84" t="s">
        <v>0</v>
      </c>
      <c r="AO10" s="84">
        <v>6.6699999999999995E-2</v>
      </c>
      <c r="AP10" s="13" t="s">
        <v>0</v>
      </c>
      <c r="AQ10" s="82" t="s">
        <v>0</v>
      </c>
      <c r="AR10" s="82">
        <v>4.7199999999999999E-2</v>
      </c>
      <c r="AS10" s="14" t="s">
        <v>0</v>
      </c>
      <c r="AT10" s="82" t="s">
        <v>0</v>
      </c>
      <c r="AU10" s="82">
        <v>0.26960000000000001</v>
      </c>
      <c r="AV10" s="14" t="s">
        <v>0</v>
      </c>
      <c r="AW10" s="85" t="s">
        <v>0</v>
      </c>
      <c r="AX10" s="85">
        <v>2.5000000000000001E-2</v>
      </c>
      <c r="AY10" s="13" t="s">
        <v>0</v>
      </c>
      <c r="AZ10" s="82" t="s">
        <v>0</v>
      </c>
      <c r="BA10" s="82">
        <v>0.2296</v>
      </c>
      <c r="BB10" s="14" t="s">
        <v>0</v>
      </c>
      <c r="BC10" s="84" t="s">
        <v>0</v>
      </c>
      <c r="BD10" s="84">
        <v>0.33029999999999998</v>
      </c>
      <c r="BE10" s="13" t="s">
        <v>0</v>
      </c>
      <c r="BF10" s="82" t="s">
        <v>0</v>
      </c>
      <c r="BG10" s="82">
        <v>0.1201</v>
      </c>
      <c r="BH10" s="14" t="s">
        <v>0</v>
      </c>
      <c r="BI10" s="84" t="s">
        <v>0</v>
      </c>
      <c r="BJ10" s="84">
        <v>7.7299999999999994E-2</v>
      </c>
      <c r="BK10" s="13" t="s">
        <v>0</v>
      </c>
      <c r="BL10" s="82" t="s">
        <v>0</v>
      </c>
      <c r="BM10" s="82">
        <v>0.13750000000000001</v>
      </c>
      <c r="BN10" s="19" t="s">
        <v>0</v>
      </c>
      <c r="BO10" s="82" t="s">
        <v>0</v>
      </c>
      <c r="BP10" s="82">
        <v>7.7700000000000005E-2</v>
      </c>
      <c r="BQ10" s="14" t="s">
        <v>0</v>
      </c>
      <c r="BR10" s="84" t="s">
        <v>0</v>
      </c>
      <c r="BS10" s="84">
        <v>1.2783328339388491E-2</v>
      </c>
      <c r="BT10" s="13" t="s">
        <v>0</v>
      </c>
      <c r="BU10" s="82" t="s">
        <v>0</v>
      </c>
      <c r="BV10" s="82">
        <v>0.41149999999999998</v>
      </c>
      <c r="BW10" s="14" t="s">
        <v>0</v>
      </c>
    </row>
    <row r="11" spans="2:77" ht="15" customHeight="1" x14ac:dyDescent="0.25">
      <c r="B11" s="12" t="s">
        <v>47</v>
      </c>
      <c r="C11" s="95" t="s">
        <v>50</v>
      </c>
      <c r="D11" s="86" t="s">
        <v>0</v>
      </c>
      <c r="E11" s="81">
        <v>1.18E-2</v>
      </c>
      <c r="F11" s="14" t="s">
        <v>0</v>
      </c>
      <c r="G11" s="87" t="s">
        <v>0</v>
      </c>
      <c r="H11" s="87">
        <v>1.4800000000000001E-2</v>
      </c>
      <c r="I11" s="13" t="s">
        <v>0</v>
      </c>
      <c r="J11" s="117" t="s">
        <v>0</v>
      </c>
      <c r="K11" s="81">
        <v>6.6799999999999998E-2</v>
      </c>
      <c r="L11" s="14" t="s">
        <v>0</v>
      </c>
      <c r="M11" s="87" t="s">
        <v>0</v>
      </c>
      <c r="N11" s="87">
        <v>6.0199999999999997E-2</v>
      </c>
      <c r="O11" s="13" t="s">
        <v>0</v>
      </c>
      <c r="P11" s="86" t="s">
        <v>0</v>
      </c>
      <c r="Q11" s="86">
        <v>9.1399999999999995E-2</v>
      </c>
      <c r="R11" s="14" t="s">
        <v>0</v>
      </c>
      <c r="S11" s="106" t="s">
        <v>0</v>
      </c>
      <c r="T11" s="107">
        <v>1.0699999999999999E-2</v>
      </c>
      <c r="U11" s="14" t="s">
        <v>0</v>
      </c>
      <c r="V11" s="87" t="s">
        <v>0</v>
      </c>
      <c r="W11" s="87">
        <v>-0.1109</v>
      </c>
      <c r="X11" s="13" t="s">
        <v>0</v>
      </c>
      <c r="Y11" s="86" t="s">
        <v>0</v>
      </c>
      <c r="Z11" s="86">
        <v>5.5999999999999999E-3</v>
      </c>
      <c r="AA11" s="14" t="s">
        <v>0</v>
      </c>
      <c r="AB11" s="86" t="s">
        <v>0</v>
      </c>
      <c r="AC11" s="86">
        <v>1.8E-3</v>
      </c>
      <c r="AD11" s="14" t="s">
        <v>0</v>
      </c>
      <c r="AE11" s="86" t="s">
        <v>0</v>
      </c>
      <c r="AF11" s="81">
        <v>2.1899999999999999E-2</v>
      </c>
      <c r="AG11" s="14" t="s">
        <v>0</v>
      </c>
      <c r="AH11" s="87" t="s">
        <v>0</v>
      </c>
      <c r="AI11" s="87">
        <v>2.0899999999999998E-2</v>
      </c>
      <c r="AJ11" s="13" t="s">
        <v>0</v>
      </c>
      <c r="AK11" s="86" t="s">
        <v>0</v>
      </c>
      <c r="AL11" s="86">
        <v>0.1023</v>
      </c>
      <c r="AM11" s="14" t="s">
        <v>0</v>
      </c>
      <c r="AN11" s="87" t="s">
        <v>0</v>
      </c>
      <c r="AO11" s="87">
        <v>2.76E-2</v>
      </c>
      <c r="AP11" s="13" t="s">
        <v>0</v>
      </c>
      <c r="AQ11" s="86" t="s">
        <v>0</v>
      </c>
      <c r="AR11" s="86">
        <v>1.4999999999999999E-2</v>
      </c>
      <c r="AS11" s="14" t="s">
        <v>0</v>
      </c>
      <c r="AT11" s="86" t="s">
        <v>0</v>
      </c>
      <c r="AU11" s="86">
        <v>0.22270000000000001</v>
      </c>
      <c r="AV11" s="14" t="s">
        <v>0</v>
      </c>
      <c r="AW11" s="85" t="s">
        <v>0</v>
      </c>
      <c r="AX11" s="85">
        <v>2.1299999999999999E-2</v>
      </c>
      <c r="AY11" s="13" t="s">
        <v>0</v>
      </c>
      <c r="AZ11" s="82" t="s">
        <v>0</v>
      </c>
      <c r="BA11" s="82">
        <v>0.30049999999999999</v>
      </c>
      <c r="BB11" s="14" t="s">
        <v>0</v>
      </c>
      <c r="BC11" s="84" t="s">
        <v>0</v>
      </c>
      <c r="BD11" s="84">
        <v>0.15340000000000001</v>
      </c>
      <c r="BE11" s="13" t="s">
        <v>0</v>
      </c>
      <c r="BF11" s="82" t="s">
        <v>0</v>
      </c>
      <c r="BG11" s="82">
        <v>0.16789999999999999</v>
      </c>
      <c r="BH11" s="14" t="s">
        <v>0</v>
      </c>
      <c r="BI11" s="84" t="s">
        <v>0</v>
      </c>
      <c r="BJ11" s="84">
        <v>4.9299999999999997E-2</v>
      </c>
      <c r="BK11" s="13" t="s">
        <v>0</v>
      </c>
      <c r="BL11" s="82" t="s">
        <v>0</v>
      </c>
      <c r="BM11" s="82">
        <v>5.2600000000000001E-2</v>
      </c>
      <c r="BN11" s="19" t="s">
        <v>0</v>
      </c>
      <c r="BO11" s="82" t="s">
        <v>0</v>
      </c>
      <c r="BP11" s="82">
        <v>2.8999999999999998E-3</v>
      </c>
      <c r="BQ11" s="14" t="s">
        <v>0</v>
      </c>
      <c r="BR11" s="84" t="s">
        <v>0</v>
      </c>
      <c r="BS11" s="84">
        <v>7.745567160970095E-3</v>
      </c>
      <c r="BT11" s="13" t="s">
        <v>0</v>
      </c>
      <c r="BU11" s="82" t="s">
        <v>0</v>
      </c>
      <c r="BV11" s="82">
        <v>0.43740000000000001</v>
      </c>
      <c r="BW11" s="14" t="s">
        <v>0</v>
      </c>
    </row>
    <row r="12" spans="2:77" ht="15" customHeight="1" thickBot="1" x14ac:dyDescent="0.3">
      <c r="B12" s="15" t="s">
        <v>48</v>
      </c>
      <c r="C12" s="96" t="s">
        <v>51</v>
      </c>
      <c r="D12" s="89" t="s">
        <v>0</v>
      </c>
      <c r="E12" s="88">
        <v>0.43440000000000001</v>
      </c>
      <c r="F12" s="17" t="s">
        <v>0</v>
      </c>
      <c r="G12" s="90" t="s">
        <v>0</v>
      </c>
      <c r="H12" s="90">
        <v>0.2422</v>
      </c>
      <c r="I12" s="16" t="s">
        <v>0</v>
      </c>
      <c r="J12" s="118" t="s">
        <v>0</v>
      </c>
      <c r="K12" s="88">
        <v>0.49509999999999998</v>
      </c>
      <c r="L12" s="17" t="s">
        <v>0</v>
      </c>
      <c r="M12" s="90" t="s">
        <v>0</v>
      </c>
      <c r="N12" s="90">
        <v>0.44269999999999998</v>
      </c>
      <c r="O12" s="16" t="s">
        <v>0</v>
      </c>
      <c r="P12" s="89" t="s">
        <v>0</v>
      </c>
      <c r="Q12" s="89">
        <v>0.1138</v>
      </c>
      <c r="R12" s="17" t="s">
        <v>0</v>
      </c>
      <c r="S12" s="108" t="s">
        <v>0</v>
      </c>
      <c r="T12" s="109">
        <v>2.7400000000000001E-2</v>
      </c>
      <c r="U12" s="17" t="s">
        <v>0</v>
      </c>
      <c r="V12" s="90" t="s">
        <v>0</v>
      </c>
      <c r="W12" s="90">
        <v>0.52090000000000003</v>
      </c>
      <c r="X12" s="16" t="s">
        <v>0</v>
      </c>
      <c r="Y12" s="89" t="s">
        <v>0</v>
      </c>
      <c r="Z12" s="89">
        <v>0.35093415301481035</v>
      </c>
      <c r="AA12" s="17" t="s">
        <v>0</v>
      </c>
      <c r="AB12" s="89" t="s">
        <v>0</v>
      </c>
      <c r="AC12" s="89">
        <v>7.7200000000000005E-2</v>
      </c>
      <c r="AD12" s="17" t="s">
        <v>0</v>
      </c>
      <c r="AE12" s="89" t="s">
        <v>0</v>
      </c>
      <c r="AF12" s="88">
        <v>0.46329999999999999</v>
      </c>
      <c r="AG12" s="17" t="s">
        <v>0</v>
      </c>
      <c r="AH12" s="90" t="s">
        <v>0</v>
      </c>
      <c r="AI12" s="90">
        <v>0.28260000000000002</v>
      </c>
      <c r="AJ12" s="16" t="s">
        <v>0</v>
      </c>
      <c r="AK12" s="89" t="s">
        <v>0</v>
      </c>
      <c r="AL12" s="89">
        <v>0.37819999999999998</v>
      </c>
      <c r="AM12" s="17" t="s">
        <v>0</v>
      </c>
      <c r="AN12" s="90" t="s">
        <v>0</v>
      </c>
      <c r="AO12" s="90">
        <v>0.29920000000000002</v>
      </c>
      <c r="AP12" s="16" t="s">
        <v>0</v>
      </c>
      <c r="AQ12" s="89" t="s">
        <v>0</v>
      </c>
      <c r="AR12" s="89">
        <v>0.37280000000000002</v>
      </c>
      <c r="AS12" s="17" t="s">
        <v>0</v>
      </c>
      <c r="AT12" s="89" t="s">
        <v>0</v>
      </c>
      <c r="AU12" s="89">
        <v>0.35</v>
      </c>
      <c r="AV12" s="17" t="s">
        <v>0</v>
      </c>
      <c r="AW12" s="91" t="s">
        <v>0</v>
      </c>
      <c r="AX12" s="91">
        <v>0.35410658188275357</v>
      </c>
      <c r="AY12" s="16" t="s">
        <v>0</v>
      </c>
      <c r="AZ12" s="92" t="s">
        <v>0</v>
      </c>
      <c r="BA12" s="92">
        <v>0.28199999999999997</v>
      </c>
      <c r="BB12" s="17" t="s">
        <v>0</v>
      </c>
      <c r="BC12" s="93" t="s">
        <v>0</v>
      </c>
      <c r="BD12" s="93">
        <v>0.19253093025369206</v>
      </c>
      <c r="BE12" s="16" t="s">
        <v>0</v>
      </c>
      <c r="BF12" s="92" t="s">
        <v>0</v>
      </c>
      <c r="BG12" s="92">
        <v>8.0500000000000002E-2</v>
      </c>
      <c r="BH12" s="17" t="s">
        <v>0</v>
      </c>
      <c r="BI12" s="93" t="s">
        <v>0</v>
      </c>
      <c r="BJ12" s="93">
        <v>0.31855880853541174</v>
      </c>
      <c r="BK12" s="16" t="s">
        <v>0</v>
      </c>
      <c r="BL12" s="92" t="s">
        <v>0</v>
      </c>
      <c r="BM12" s="92">
        <v>0.30137600557584893</v>
      </c>
      <c r="BN12" s="17" t="s">
        <v>0</v>
      </c>
      <c r="BO12" s="92" t="s">
        <v>0</v>
      </c>
      <c r="BP12" s="92">
        <v>0.31306925697923699</v>
      </c>
      <c r="BQ12" s="17" t="s">
        <v>0</v>
      </c>
      <c r="BR12" s="93" t="s">
        <v>0</v>
      </c>
      <c r="BS12" s="93">
        <v>0.21133099615042011</v>
      </c>
      <c r="BT12" s="16" t="s">
        <v>0</v>
      </c>
      <c r="BU12" s="92" t="s">
        <v>0</v>
      </c>
      <c r="BV12" s="92">
        <v>0.1811638020579141</v>
      </c>
      <c r="BW12" s="17" t="s">
        <v>0</v>
      </c>
    </row>
    <row r="14" spans="2:77" x14ac:dyDescent="0.25">
      <c r="D14" s="113" t="s">
        <v>92</v>
      </c>
    </row>
    <row r="15" spans="2:77" x14ac:dyDescent="0.25">
      <c r="C15" s="52"/>
      <c r="E15" s="52"/>
      <c r="G15" s="52"/>
      <c r="H15" s="52"/>
      <c r="J15" s="52"/>
      <c r="K15" s="52"/>
      <c r="M15" s="52"/>
      <c r="N15" s="52"/>
      <c r="P15" s="52"/>
      <c r="Q15" s="59"/>
      <c r="V15" s="52"/>
      <c r="W15" s="52"/>
      <c r="Y15" s="52"/>
      <c r="Z15" s="52"/>
      <c r="AB15" s="52"/>
      <c r="AC15" s="52"/>
      <c r="AE15" s="52"/>
      <c r="AF15" s="52"/>
      <c r="AK15" s="52"/>
      <c r="AL15" s="52"/>
      <c r="AN15" s="52"/>
      <c r="AO15" s="52"/>
      <c r="AQ15" s="52"/>
      <c r="AR15" s="52"/>
      <c r="AT15" s="52"/>
      <c r="AU15" s="52"/>
      <c r="AW15" s="52"/>
      <c r="AX15" s="52"/>
      <c r="AZ15" s="52"/>
      <c r="BA15" s="52"/>
      <c r="BC15" s="52"/>
      <c r="BD15" s="52"/>
      <c r="BF15" s="52"/>
      <c r="BG15" s="52"/>
      <c r="BI15" s="52"/>
      <c r="BJ15" s="52"/>
      <c r="BL15" s="61"/>
      <c r="BM15" s="52"/>
      <c r="BO15" s="52"/>
      <c r="BP15" s="52"/>
      <c r="BR15" s="59"/>
      <c r="BS15" s="52"/>
      <c r="BU15" s="52"/>
      <c r="BV15" s="52"/>
      <c r="BY15" s="61"/>
    </row>
    <row r="16" spans="2:77" x14ac:dyDescent="0.25">
      <c r="C16" s="52"/>
      <c r="E16" s="52"/>
      <c r="G16" s="52"/>
      <c r="H16" s="52"/>
      <c r="J16" s="52"/>
      <c r="K16" s="52"/>
      <c r="M16" s="52"/>
      <c r="N16" s="52"/>
      <c r="P16" s="52"/>
      <c r="Q16" s="59"/>
      <c r="V16" s="52"/>
      <c r="W16" s="52"/>
      <c r="Y16" s="52"/>
      <c r="Z16" s="52"/>
      <c r="AB16" s="52"/>
      <c r="AC16" s="52"/>
      <c r="AE16" s="52"/>
      <c r="AF16" s="52"/>
      <c r="AK16" s="52"/>
      <c r="AL16" s="52"/>
      <c r="AN16" s="67"/>
      <c r="AO16" s="52"/>
      <c r="AQ16" s="52"/>
      <c r="AR16" s="52"/>
      <c r="AT16" s="52"/>
      <c r="AU16" s="52"/>
      <c r="AW16" s="52"/>
      <c r="AX16" s="52"/>
      <c r="AZ16" s="52"/>
      <c r="BA16" s="52"/>
      <c r="BC16" s="52"/>
      <c r="BD16" s="52"/>
      <c r="BF16" s="52"/>
      <c r="BG16" s="52"/>
      <c r="BI16" s="52"/>
      <c r="BJ16" s="52"/>
      <c r="BL16" s="61"/>
      <c r="BM16" s="52"/>
      <c r="BO16" s="52"/>
      <c r="BP16" s="52"/>
      <c r="BR16" s="59"/>
      <c r="BS16" s="52"/>
      <c r="BU16" s="52"/>
      <c r="BV16" s="52"/>
      <c r="BY16" s="61"/>
    </row>
    <row r="17" spans="3:77" x14ac:dyDescent="0.25">
      <c r="C17" s="52"/>
      <c r="E17" s="52"/>
      <c r="G17" s="52"/>
      <c r="H17" s="52"/>
      <c r="J17" s="52"/>
      <c r="K17" s="52"/>
      <c r="M17" s="52"/>
      <c r="N17" s="52"/>
      <c r="P17" s="52"/>
      <c r="Q17" s="59"/>
      <c r="V17" s="52"/>
      <c r="W17" s="59"/>
      <c r="Y17" s="52"/>
      <c r="Z17" s="52"/>
      <c r="AB17" s="52"/>
      <c r="AC17" s="52"/>
      <c r="AE17" s="52"/>
      <c r="AF17" s="52"/>
      <c r="AK17" s="59"/>
      <c r="AL17" s="52"/>
      <c r="AN17" s="52"/>
      <c r="AO17" s="52"/>
      <c r="AQ17" s="52"/>
      <c r="AR17" s="52"/>
      <c r="AT17" s="52"/>
      <c r="AU17" s="52"/>
      <c r="AW17" s="52"/>
      <c r="AX17" s="52"/>
      <c r="AZ17" s="52"/>
      <c r="BA17" s="52"/>
      <c r="BC17" s="52"/>
      <c r="BD17" s="52"/>
      <c r="BF17" s="52"/>
      <c r="BG17" s="52"/>
      <c r="BI17" s="52"/>
      <c r="BJ17" s="52"/>
      <c r="BL17" s="61"/>
      <c r="BM17" s="52"/>
      <c r="BO17" s="52"/>
      <c r="BP17" s="59"/>
      <c r="BR17" s="59"/>
      <c r="BS17" s="59"/>
      <c r="BU17" s="52"/>
      <c r="BV17" s="52"/>
      <c r="BY17" s="61"/>
    </row>
    <row r="18" spans="3:77" x14ac:dyDescent="0.25">
      <c r="C18" s="52"/>
      <c r="E18" s="53"/>
      <c r="G18" s="53"/>
      <c r="H18" s="53"/>
      <c r="J18" s="53"/>
      <c r="K18" s="58"/>
      <c r="M18" s="58"/>
      <c r="N18" s="58"/>
      <c r="P18" s="58"/>
      <c r="Q18" s="60"/>
      <c r="V18" s="58"/>
      <c r="W18" s="60"/>
      <c r="Y18" s="58"/>
      <c r="Z18" s="58"/>
      <c r="AB18" s="58"/>
      <c r="AC18" s="58"/>
      <c r="AE18" s="60"/>
      <c r="AF18" s="58"/>
      <c r="AK18" s="58"/>
      <c r="AL18" s="58"/>
      <c r="AN18" s="58"/>
      <c r="AO18" s="58"/>
      <c r="AQ18" s="58"/>
      <c r="AR18" s="58"/>
      <c r="AT18" s="58"/>
      <c r="AU18" s="58"/>
      <c r="AW18" s="58"/>
      <c r="AX18" s="58"/>
      <c r="AZ18" s="58"/>
      <c r="BA18" s="58"/>
      <c r="BC18" s="58"/>
      <c r="BD18" s="60"/>
      <c r="BF18" s="58"/>
      <c r="BG18" s="58"/>
      <c r="BI18" s="58"/>
      <c r="BJ18" s="58"/>
      <c r="BL18" s="62"/>
      <c r="BM18" s="58"/>
      <c r="BO18" s="58"/>
      <c r="BP18" s="60"/>
      <c r="BR18" s="60"/>
      <c r="BS18" s="60"/>
      <c r="BU18" s="58"/>
      <c r="BV18" s="58"/>
      <c r="BY18" s="62"/>
    </row>
    <row r="19" spans="3:77" x14ac:dyDescent="0.25">
      <c r="C19" s="52"/>
      <c r="E19" s="53"/>
      <c r="G19" s="53"/>
      <c r="H19" s="53"/>
      <c r="J19" s="53"/>
      <c r="K19" s="58"/>
      <c r="M19" s="58"/>
      <c r="N19" s="58"/>
      <c r="P19" s="58"/>
      <c r="Q19" s="60"/>
      <c r="V19" s="58"/>
      <c r="W19" s="60"/>
      <c r="Y19" s="58"/>
      <c r="Z19" s="58"/>
      <c r="AB19" s="58"/>
      <c r="AC19" s="58"/>
      <c r="AE19" s="58"/>
      <c r="AF19" s="58"/>
      <c r="AK19" s="58"/>
      <c r="AL19" s="58"/>
      <c r="AN19" s="66"/>
      <c r="AO19" s="58"/>
      <c r="AQ19" s="58"/>
      <c r="AR19" s="58"/>
      <c r="AT19" s="58"/>
      <c r="AU19" s="58"/>
      <c r="AW19" s="58"/>
      <c r="AX19" s="58"/>
      <c r="AZ19" s="58"/>
      <c r="BA19" s="58"/>
      <c r="BC19" s="58"/>
      <c r="BD19" s="58"/>
      <c r="BF19" s="58"/>
      <c r="BG19" s="58"/>
      <c r="BI19" s="58"/>
      <c r="BJ19" s="58"/>
      <c r="BL19" s="62"/>
      <c r="BM19" s="58"/>
      <c r="BO19" s="58"/>
      <c r="BP19" s="60"/>
      <c r="BR19" s="60"/>
      <c r="BS19" s="60"/>
      <c r="BU19" s="58"/>
      <c r="BV19" s="58"/>
      <c r="BY19" s="62"/>
    </row>
    <row r="20" spans="3:77" x14ac:dyDescent="0.25">
      <c r="E20" s="53"/>
      <c r="G20" s="53"/>
      <c r="H20" s="53"/>
      <c r="J20" s="53"/>
      <c r="K20" s="58"/>
      <c r="M20" s="58"/>
      <c r="N20" s="58"/>
      <c r="P20" s="58"/>
      <c r="Q20" s="60"/>
      <c r="V20" s="58"/>
      <c r="W20" s="58"/>
      <c r="Y20" s="60"/>
      <c r="Z20" s="58"/>
      <c r="AB20" s="58"/>
      <c r="AC20" s="58"/>
      <c r="AE20" s="58"/>
      <c r="AF20" s="58"/>
      <c r="AK20" s="58"/>
      <c r="AL20" s="58"/>
      <c r="AN20" s="58"/>
      <c r="AO20" s="58"/>
      <c r="AQ20" s="58"/>
      <c r="AR20" s="58"/>
      <c r="AT20" s="58"/>
      <c r="AU20" s="58"/>
      <c r="AW20" s="60"/>
      <c r="AX20" s="60"/>
      <c r="AZ20" s="58"/>
      <c r="BA20" s="60"/>
      <c r="BC20" s="60"/>
      <c r="BD20" s="58"/>
      <c r="BF20" s="58"/>
      <c r="BG20" s="58"/>
      <c r="BI20" s="60"/>
      <c r="BJ20" s="60"/>
      <c r="BL20" s="60"/>
      <c r="BM20" s="60"/>
      <c r="BO20" s="60"/>
      <c r="BP20" s="60"/>
      <c r="BR20" s="60"/>
      <c r="BS20" s="60"/>
      <c r="BU20" s="60"/>
      <c r="BV20" s="60"/>
      <c r="BY20" s="62"/>
    </row>
    <row r="22" spans="3:77" x14ac:dyDescent="0.25">
      <c r="K22" s="52"/>
      <c r="M22" s="52"/>
      <c r="N22" s="52"/>
      <c r="Q22" s="52"/>
      <c r="AC22" s="61"/>
      <c r="AK22" s="61"/>
    </row>
    <row r="23" spans="3:77" x14ac:dyDescent="0.25">
      <c r="K23" s="52"/>
      <c r="M23" s="52"/>
      <c r="N23" s="52"/>
      <c r="Q23" s="63"/>
      <c r="W23" s="63"/>
      <c r="AC23" s="61"/>
      <c r="AF23" s="61"/>
      <c r="AK23" s="61"/>
      <c r="AN23" s="63"/>
      <c r="AO23" s="61"/>
      <c r="AQ23" s="61"/>
      <c r="AZ23" s="61"/>
      <c r="BO23" s="61"/>
      <c r="BR23" s="63"/>
    </row>
    <row r="24" spans="3:77" x14ac:dyDescent="0.25">
      <c r="K24" s="52"/>
      <c r="M24" s="52"/>
      <c r="N24" s="52"/>
      <c r="Q24" s="63"/>
      <c r="W24" s="63"/>
      <c r="AC24" s="61"/>
      <c r="AF24" s="61"/>
      <c r="AK24" s="61"/>
      <c r="AN24" s="63"/>
      <c r="AO24" s="61"/>
      <c r="AQ24" s="61"/>
      <c r="AW24" s="61"/>
      <c r="AZ24" s="61"/>
      <c r="BO24" s="61"/>
      <c r="BR24" s="63"/>
    </row>
    <row r="25" spans="3:77" x14ac:dyDescent="0.25">
      <c r="K25" s="58"/>
      <c r="M25" s="58"/>
      <c r="N25" s="58"/>
      <c r="Q25" s="63"/>
      <c r="W25" s="63"/>
      <c r="AC25" s="62"/>
      <c r="AF25" s="61"/>
      <c r="AK25" s="63"/>
      <c r="AO25" s="61"/>
      <c r="AQ25" s="61"/>
      <c r="AW25" s="61"/>
      <c r="AZ25" s="61"/>
      <c r="BO25" s="61"/>
      <c r="BP25" s="63"/>
      <c r="BR25" s="63"/>
      <c r="BS25" s="63"/>
    </row>
    <row r="26" spans="3:77" x14ac:dyDescent="0.25">
      <c r="K26" s="58"/>
      <c r="M26" s="58"/>
      <c r="N26" s="58"/>
      <c r="Q26" s="64"/>
      <c r="W26" s="64"/>
      <c r="AC26" s="62"/>
      <c r="AE26" s="65"/>
      <c r="AF26" s="62"/>
      <c r="AK26" s="62"/>
      <c r="AO26" s="62"/>
      <c r="AQ26" s="62"/>
      <c r="AW26" s="61"/>
      <c r="AZ26" s="62"/>
      <c r="BD26" s="68"/>
      <c r="BO26" s="62"/>
      <c r="BP26" s="65"/>
      <c r="BR26" s="65"/>
      <c r="BS26" s="65"/>
    </row>
    <row r="27" spans="3:77" x14ac:dyDescent="0.25">
      <c r="K27" s="58"/>
      <c r="M27" s="58"/>
      <c r="N27" s="58"/>
      <c r="Q27" s="64"/>
      <c r="W27" s="64"/>
      <c r="AC27" s="62"/>
      <c r="AF27" s="62"/>
      <c r="AK27" s="62"/>
      <c r="AN27" s="65"/>
      <c r="AO27" s="62"/>
      <c r="AQ27" s="62"/>
      <c r="AW27" s="62"/>
      <c r="AZ27" s="62"/>
      <c r="BD27" s="60"/>
      <c r="BO27" s="62"/>
      <c r="BP27" s="65"/>
      <c r="BR27" s="65"/>
      <c r="BS27" s="65"/>
    </row>
    <row r="28" spans="3:77" x14ac:dyDescent="0.25">
      <c r="Q28" s="64"/>
      <c r="W28" s="63"/>
      <c r="Y28" s="64"/>
      <c r="AF28" s="62"/>
      <c r="AO28" s="62"/>
      <c r="AQ28" s="62"/>
      <c r="AW28" s="68"/>
      <c r="AX28" s="68"/>
      <c r="AZ28" s="62"/>
      <c r="BA28" s="65"/>
      <c r="BC28" s="65"/>
      <c r="BI28" s="65"/>
      <c r="BJ28" s="65"/>
      <c r="BL28" s="65"/>
      <c r="BM28" s="65"/>
      <c r="BO28" s="65"/>
      <c r="BP28" s="65"/>
      <c r="BR28" s="65"/>
      <c r="BS28" s="65"/>
      <c r="BU28" s="65"/>
      <c r="BV28" s="65"/>
    </row>
    <row r="29" spans="3:77" x14ac:dyDescent="0.25">
      <c r="AW29" s="62"/>
    </row>
    <row r="39" spans="49:50" x14ac:dyDescent="0.25">
      <c r="AW39" s="65"/>
      <c r="AX39" s="65"/>
    </row>
  </sheetData>
  <mergeCells count="29">
    <mergeCell ref="BF5:BH5"/>
    <mergeCell ref="BU5:BW5"/>
    <mergeCell ref="BL5:BN5"/>
    <mergeCell ref="BI5:BK5"/>
    <mergeCell ref="BR5:BT5"/>
    <mergeCell ref="BO5:BQ5"/>
    <mergeCell ref="B2:BW2"/>
    <mergeCell ref="Y5:AA5"/>
    <mergeCell ref="G5:I5"/>
    <mergeCell ref="V5:X5"/>
    <mergeCell ref="B4:B6"/>
    <mergeCell ref="C4:C6"/>
    <mergeCell ref="D4:AV4"/>
    <mergeCell ref="AW4:BW4"/>
    <mergeCell ref="AN5:AP5"/>
    <mergeCell ref="AQ5:AS5"/>
    <mergeCell ref="AT5:AV5"/>
    <mergeCell ref="J5:L5"/>
    <mergeCell ref="BC5:BE5"/>
    <mergeCell ref="AW5:AY5"/>
    <mergeCell ref="D5:F5"/>
    <mergeCell ref="M5:O5"/>
    <mergeCell ref="AZ5:BB5"/>
    <mergeCell ref="AK5:AM5"/>
    <mergeCell ref="AB5:AD5"/>
    <mergeCell ref="P5:R5"/>
    <mergeCell ref="AE5:AG5"/>
    <mergeCell ref="S5:U5"/>
    <mergeCell ref="AH5:AJ5"/>
  </mergeCells>
  <phoneticPr fontId="29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3" fitToWidth="5" orientation="landscape" r:id="rId1"/>
  <headerFooter>
    <oddHeader>&amp;LAgencija za osiguranje u BiH&amp;CStatistika tržišta osiguranja&amp;RGodišnje izvješće</oddHeader>
    <oddFooter>&amp;CU izvješće su uključeni podatci zaključno s 31.12.2006. godine.&amp;R&amp;P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Ukupan prihod</vt:lpstr>
      <vt:lpstr>Dobit</vt:lpstr>
      <vt:lpstr>Pokazatelji poslovanja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Muamer</cp:lastModifiedBy>
  <cp:lastPrinted>2018-02-20T13:54:13Z</cp:lastPrinted>
  <dcterms:created xsi:type="dcterms:W3CDTF">2011-07-19T14:05:47Z</dcterms:created>
  <dcterms:modified xsi:type="dcterms:W3CDTF">2018-02-26T14:54:19Z</dcterms:modified>
</cp:coreProperties>
</file>