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28" i="6" l="1"/>
  <c r="G28" i="6"/>
  <c r="E28" i="6"/>
  <c r="F28" i="6"/>
  <c r="D28" i="6"/>
  <c r="H7" i="6" l="1"/>
  <c r="H8" i="6"/>
  <c r="H10" i="6"/>
  <c r="H12" i="6"/>
  <c r="H13" i="6"/>
  <c r="H14" i="6"/>
  <c r="H15" i="6"/>
  <c r="H16" i="6"/>
  <c r="H18" i="6"/>
  <c r="H19" i="6"/>
  <c r="H7" i="4"/>
  <c r="H8" i="4"/>
  <c r="H10" i="4"/>
  <c r="H11" i="4"/>
  <c r="H12" i="4"/>
  <c r="H13" i="4"/>
  <c r="H14" i="4"/>
  <c r="H15" i="4"/>
  <c r="H16" i="4"/>
  <c r="H17" i="4"/>
  <c r="H18" i="4"/>
  <c r="H19" i="4"/>
  <c r="H20" i="4"/>
  <c r="H21" i="4"/>
  <c r="H23" i="4"/>
  <c r="I7" i="5"/>
  <c r="I8" i="5"/>
  <c r="I10" i="5"/>
  <c r="I11" i="5"/>
  <c r="I12" i="5"/>
  <c r="I13" i="5"/>
  <c r="I14" i="5"/>
  <c r="I15" i="5"/>
  <c r="I16" i="5"/>
  <c r="I17" i="5"/>
  <c r="I18" i="5"/>
  <c r="I19" i="5"/>
  <c r="I20" i="5"/>
  <c r="I21" i="5"/>
  <c r="I23" i="5"/>
  <c r="H7" i="5"/>
  <c r="H8" i="5"/>
  <c r="H10" i="5"/>
  <c r="H11" i="5"/>
  <c r="H12" i="5"/>
  <c r="H13" i="5"/>
  <c r="H14" i="5"/>
  <c r="H15" i="5"/>
  <c r="H16" i="5"/>
  <c r="H17" i="5"/>
  <c r="H18" i="5"/>
  <c r="H19" i="5"/>
  <c r="H20" i="5"/>
  <c r="H21" i="5"/>
  <c r="H23" i="5"/>
  <c r="I7" i="4"/>
  <c r="I8" i="4"/>
  <c r="I10" i="4"/>
  <c r="I11" i="4"/>
  <c r="I12" i="4"/>
  <c r="I13" i="4"/>
  <c r="I14" i="4"/>
  <c r="I15" i="4"/>
  <c r="I16" i="4"/>
  <c r="I17" i="4"/>
  <c r="I18" i="4"/>
  <c r="I19" i="4"/>
  <c r="I20" i="4"/>
  <c r="I21" i="4"/>
  <c r="I23" i="4"/>
  <c r="E26" i="5"/>
  <c r="E27" i="5"/>
  <c r="E27" i="4"/>
  <c r="H25" i="6" l="1"/>
  <c r="F24" i="6"/>
  <c r="F29" i="6" s="1"/>
  <c r="G27" i="6" s="1"/>
  <c r="D24" i="6"/>
  <c r="D29" i="6" s="1"/>
  <c r="E27" i="6" s="1"/>
  <c r="H6" i="6"/>
  <c r="D28" i="5"/>
  <c r="F28" i="5"/>
  <c r="E26" i="6" l="1"/>
  <c r="E25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H29" i="6"/>
  <c r="G26" i="6"/>
  <c r="G25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H24" i="6"/>
  <c r="H28" i="5"/>
  <c r="F28" i="4"/>
  <c r="H25" i="5"/>
  <c r="I8" i="6" l="1"/>
  <c r="I10" i="6"/>
  <c r="I12" i="6"/>
  <c r="I14" i="6"/>
  <c r="I16" i="6"/>
  <c r="I18" i="6"/>
  <c r="I7" i="6"/>
  <c r="I13" i="6"/>
  <c r="I15" i="6"/>
  <c r="I19" i="6"/>
  <c r="E24" i="6"/>
  <c r="E29" i="6" s="1"/>
  <c r="G24" i="6"/>
  <c r="I6" i="6"/>
  <c r="I25" i="6"/>
  <c r="I28" i="6"/>
  <c r="F24" i="5"/>
  <c r="F29" i="5" s="1"/>
  <c r="D24" i="5"/>
  <c r="D29" i="5" s="1"/>
  <c r="H6" i="5"/>
  <c r="H6" i="4"/>
  <c r="I24" i="6" l="1"/>
  <c r="G29" i="6"/>
  <c r="I29" i="6" s="1"/>
  <c r="H29" i="5"/>
  <c r="G26" i="5"/>
  <c r="G27" i="5"/>
  <c r="G25" i="5"/>
  <c r="E7" i="5"/>
  <c r="E8" i="5"/>
  <c r="E10" i="5"/>
  <c r="E11" i="5"/>
  <c r="E12" i="5"/>
  <c r="E13" i="5"/>
  <c r="E14" i="5"/>
  <c r="E15" i="5"/>
  <c r="E16" i="5"/>
  <c r="E17" i="5"/>
  <c r="E18" i="5"/>
  <c r="E19" i="5"/>
  <c r="E20" i="5"/>
  <c r="E21" i="5"/>
  <c r="E23" i="5"/>
  <c r="E22" i="5"/>
  <c r="E6" i="5"/>
  <c r="E9" i="5"/>
  <c r="G16" i="5"/>
  <c r="G18" i="5"/>
  <c r="G20" i="5"/>
  <c r="G22" i="5"/>
  <c r="G7" i="5"/>
  <c r="G9" i="5"/>
  <c r="G11" i="5"/>
  <c r="G13" i="5"/>
  <c r="G15" i="5"/>
  <c r="G17" i="5"/>
  <c r="G19" i="5"/>
  <c r="G21" i="5"/>
  <c r="G23" i="5"/>
  <c r="G8" i="5"/>
  <c r="G10" i="5"/>
  <c r="G12" i="5"/>
  <c r="G14" i="5"/>
  <c r="G6" i="5"/>
  <c r="H24" i="5"/>
  <c r="D24" i="4"/>
  <c r="F24" i="4"/>
  <c r="H25" i="4"/>
  <c r="D28" i="4"/>
  <c r="G24" i="5" l="1"/>
  <c r="E24" i="5"/>
  <c r="G28" i="5"/>
  <c r="E25" i="5"/>
  <c r="E29" i="5" s="1"/>
  <c r="D29" i="4"/>
  <c r="E22" i="4" s="1"/>
  <c r="H24" i="4"/>
  <c r="F29" i="4"/>
  <c r="G27" i="4" s="1"/>
  <c r="I6" i="5"/>
  <c r="E9" i="4"/>
  <c r="H28" i="4"/>
  <c r="E25" i="4"/>
  <c r="G29" i="5" l="1"/>
  <c r="E7" i="4"/>
  <c r="E10" i="4"/>
  <c r="E12" i="4"/>
  <c r="E17" i="4"/>
  <c r="E21" i="4"/>
  <c r="E14" i="4"/>
  <c r="I25" i="5"/>
  <c r="E28" i="5"/>
  <c r="I28" i="5" s="1"/>
  <c r="I29" i="5"/>
  <c r="E18" i="4"/>
  <c r="E11" i="4"/>
  <c r="E6" i="4"/>
  <c r="E13" i="4"/>
  <c r="E8" i="4"/>
  <c r="E26" i="4"/>
  <c r="E15" i="4"/>
  <c r="E19" i="4"/>
  <c r="E23" i="4"/>
  <c r="E16" i="4"/>
  <c r="E20" i="4"/>
  <c r="H29" i="4"/>
  <c r="G25" i="4"/>
  <c r="G23" i="4"/>
  <c r="G20" i="4"/>
  <c r="G16" i="4"/>
  <c r="G12" i="4"/>
  <c r="G8" i="4"/>
  <c r="G26" i="4"/>
  <c r="G19" i="4"/>
  <c r="G15" i="4"/>
  <c r="G11" i="4"/>
  <c r="G7" i="4"/>
  <c r="G22" i="4"/>
  <c r="G6" i="4"/>
  <c r="G18" i="4"/>
  <c r="G14" i="4"/>
  <c r="G10" i="4"/>
  <c r="G21" i="4"/>
  <c r="G17" i="4"/>
  <c r="G13" i="4"/>
  <c r="G9" i="4"/>
  <c r="I24" i="5"/>
  <c r="E24" i="4"/>
  <c r="E28" i="4"/>
  <c r="I6" i="4" l="1"/>
  <c r="G24" i="4"/>
  <c r="G28" i="4"/>
  <c r="I28" i="4" s="1"/>
  <c r="I25" i="4"/>
  <c r="E29" i="4"/>
  <c r="I24" i="4" l="1"/>
  <c r="G29" i="4"/>
  <c r="I29" i="4" s="1"/>
</calcChain>
</file>

<file path=xl/sharedStrings.xml><?xml version="1.0" encoding="utf-8"?>
<sst xmlns="http://schemas.openxmlformats.org/spreadsheetml/2006/main" count="190" uniqueCount="54">
  <si>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</si>
  <si>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</si>
  <si>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</si>
  <si>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</si>
  <si>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</si>
  <si>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</si>
  <si>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</si>
  <si>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</si>
  <si>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</si>
  <si>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Promjena udjela</t>
  </si>
  <si>
    <t>2005.</t>
  </si>
  <si>
    <t>2006.</t>
  </si>
  <si>
    <t>Osiguranje od različitih financijskih gubitaka</t>
  </si>
  <si>
    <t>Premije po skupinama/vrstama osiguranja u BiH (u KM)</t>
  </si>
  <si>
    <t>Premije po skupinama/vrstama osiguranja u FBiH (u KM)</t>
  </si>
  <si>
    <t>Premije po skupinama/vrstama osiguranja u RS (u KM)</t>
  </si>
  <si>
    <t>Ukupno (neživotna osiguranja - skupine osiguranja)</t>
  </si>
  <si>
    <t>Ukupno (životna osiguranja - skupine osiguranja)</t>
  </si>
  <si>
    <t>Sveukupno (skupine osiguranja 1-19)</t>
  </si>
  <si>
    <t>01</t>
  </si>
  <si>
    <t>Osiguranje nezgoda</t>
  </si>
  <si>
    <t>02</t>
  </si>
  <si>
    <t>03</t>
  </si>
  <si>
    <t>Osiguranje cestovnih vozila</t>
  </si>
  <si>
    <t>04</t>
  </si>
  <si>
    <t>Osiguranje tračnih vozila</t>
  </si>
  <si>
    <t>05</t>
  </si>
  <si>
    <t>Osiguranje zračnih letjelica</t>
  </si>
  <si>
    <t>06</t>
  </si>
  <si>
    <t>Osiguranje plovila</t>
  </si>
  <si>
    <t>07</t>
  </si>
  <si>
    <t>Osiguranje robe u prijevozu</t>
  </si>
  <si>
    <t>08</t>
  </si>
  <si>
    <t>Osiguranje imovine od požara i prirodnih sila</t>
  </si>
  <si>
    <t>09</t>
  </si>
  <si>
    <t>Osiguranja od ostalih šteta na imovini</t>
  </si>
  <si>
    <t>10</t>
  </si>
  <si>
    <t>Osiguranje od odgovornosti za motorna vozila</t>
  </si>
  <si>
    <t>11</t>
  </si>
  <si>
    <t>Osiguranje od civilne odgovornosti za zračne letjelice</t>
  </si>
  <si>
    <t>12</t>
  </si>
  <si>
    <t>Osiguranje od civilne odgovornosti za plovila</t>
  </si>
  <si>
    <t>13</t>
  </si>
  <si>
    <t>Osiguranje od opće civilne odgovornosti</t>
  </si>
  <si>
    <t>14</t>
  </si>
  <si>
    <t>15</t>
  </si>
  <si>
    <t>Osiguranje jamstva</t>
  </si>
  <si>
    <t>16</t>
  </si>
  <si>
    <t>17</t>
  </si>
  <si>
    <t>Osiguranje troškova pravne zaštite</t>
  </si>
  <si>
    <t>18</t>
  </si>
  <si>
    <t>Osiguranje pomoći</t>
  </si>
  <si>
    <t>Dodatna osiguranja uz životno osiguranje</t>
  </si>
  <si>
    <r>
      <t xml:space="preserve">Sveukupno (skupine osiguranja </t>
    </r>
    <r>
      <rPr>
        <b/>
        <sz val="11"/>
        <rFont val="Calibri"/>
        <family val="2"/>
        <charset val="204"/>
        <scheme val="minor"/>
      </rPr>
      <t>1-19</t>
    </r>
    <r>
      <rPr>
        <b/>
        <sz val="11"/>
        <color indexed="8"/>
        <rFont val="Calibri"/>
        <family val="2"/>
        <charset val="204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</si>
</sst>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36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0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8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80">
    <xf numFmtId="0" fontId="0" fillId="0" borderId="0" xfId="0"/>
    <xf numFmtId="0" fontId="23" fillId="0" borderId="0" xfId="197" applyFont="1"/>
    <xf numFmtId="0" fontId="25" fillId="0" borderId="0" xfId="197" applyFont="1"/>
    <xf numFmtId="0" fontId="24" fillId="0" borderId="0" xfId="197" applyFont="1"/>
    <xf numFmtId="0" fontId="23" fillId="0" borderId="0" xfId="197" applyFont="1" applyBorder="1"/>
    <xf numFmtId="0" fontId="26" fillId="0" borderId="0" xfId="197" applyFont="1" applyFill="1" applyBorder="1"/>
    <xf numFmtId="3" fontId="24" fillId="0" borderId="0" xfId="197" applyNumberFormat="1" applyFont="1" applyBorder="1" applyAlignment="1">
      <alignment horizontal="right"/>
    </xf>
    <xf numFmtId="3" fontId="23" fillId="0" borderId="0" xfId="197" applyNumberFormat="1" applyFont="1" applyBorder="1"/>
    <xf numFmtId="3" fontId="27" fillId="0" borderId="0" xfId="197" applyNumberFormat="1" applyFont="1" applyBorder="1" applyAlignment="1">
      <alignment horizontal="right"/>
    </xf>
    <xf numFmtId="3" fontId="23" fillId="0" borderId="0" xfId="197" applyNumberFormat="1" applyFont="1"/>
    <xf numFmtId="0" fontId="23" fillId="0" borderId="0" xfId="197" applyFont="1" applyBorder="1" applyAlignment="1">
      <alignment horizontal="justify"/>
    </xf>
    <xf numFmtId="0" fontId="24" fillId="0" borderId="0" xfId="197" applyFont="1" applyBorder="1" applyAlignment="1">
      <alignment horizontal="left" wrapText="1"/>
    </xf>
    <xf numFmtId="0" fontId="24" fillId="0" borderId="0" xfId="197" applyFont="1" applyBorder="1" applyAlignment="1">
      <alignment horizontal="right" wrapText="1"/>
    </xf>
    <xf numFmtId="0" fontId="23" fillId="0" borderId="0" xfId="197" applyFont="1" applyAlignment="1">
      <alignment wrapText="1"/>
    </xf>
    <xf numFmtId="0" fontId="23" fillId="0" borderId="0" xfId="197" applyFont="1" applyBorder="1" applyAlignment="1"/>
    <xf numFmtId="0" fontId="24" fillId="0" borderId="0" xfId="197" applyFont="1" applyBorder="1" applyAlignment="1">
      <alignment wrapText="1"/>
    </xf>
    <xf numFmtId="0" fontId="24" fillId="0" borderId="0" xfId="197" applyFont="1" applyBorder="1" applyAlignment="1"/>
    <xf numFmtId="0" fontId="28" fillId="0" borderId="0" xfId="197" applyFont="1"/>
    <xf numFmtId="3" fontId="32" fillId="0" borderId="10" xfId="197" applyNumberFormat="1" applyFont="1" applyBorder="1" applyAlignment="1">
      <alignment horizontal="right" vertical="center"/>
    </xf>
    <xf numFmtId="10" fontId="32" fillId="0" borderId="10" xfId="197" applyNumberFormat="1" applyFont="1" applyBorder="1" applyAlignment="1">
      <alignment horizontal="right" vertical="center" wrapText="1"/>
    </xf>
    <xf numFmtId="10" fontId="33" fillId="0" borderId="10" xfId="197" applyNumberFormat="1" applyFont="1" applyBorder="1" applyAlignment="1">
      <alignment vertical="center" wrapText="1"/>
    </xf>
    <xf numFmtId="10" fontId="33" fillId="0" borderId="13" xfId="197" applyNumberFormat="1" applyFont="1" applyBorder="1" applyAlignment="1">
      <alignment vertical="center" wrapText="1"/>
    </xf>
    <xf numFmtId="0" fontId="32" fillId="0" borderId="10" xfId="197" applyFont="1" applyBorder="1" applyAlignment="1">
      <alignment horizontal="left" vertical="center" wrapText="1"/>
    </xf>
    <xf numFmtId="3" fontId="32" fillId="0" borderId="10" xfId="197" applyNumberFormat="1" applyFont="1" applyBorder="1" applyAlignment="1">
      <alignment vertical="center"/>
    </xf>
    <xf numFmtId="0" fontId="32" fillId="0" borderId="10" xfId="197" applyFont="1" applyBorder="1" applyAlignment="1">
      <alignment vertical="center"/>
    </xf>
    <xf numFmtId="0" fontId="32" fillId="0" borderId="10" xfId="197" applyFont="1" applyBorder="1" applyAlignment="1">
      <alignment horizontal="right" vertical="center"/>
    </xf>
    <xf numFmtId="0" fontId="29" fillId="25" borderId="10" xfId="197" applyFont="1" applyFill="1" applyBorder="1" applyAlignment="1">
      <alignment horizontal="right" vertical="center" wrapText="1"/>
    </xf>
    <xf numFmtId="3" fontId="29" fillId="25" borderId="10" xfId="197" applyNumberFormat="1" applyFont="1" applyFill="1" applyBorder="1" applyAlignment="1">
      <alignment horizontal="right" vertical="center"/>
    </xf>
    <xf numFmtId="10" fontId="29" fillId="25" borderId="10" xfId="197" applyNumberFormat="1" applyFont="1" applyFill="1" applyBorder="1" applyAlignment="1">
      <alignment horizontal="right" vertical="center" wrapText="1"/>
    </xf>
    <xf numFmtId="10" fontId="31" fillId="25" borderId="10" xfId="197" applyNumberFormat="1" applyFont="1" applyFill="1" applyBorder="1" applyAlignment="1">
      <alignment horizontal="right" vertical="center" wrapText="1"/>
    </xf>
    <xf numFmtId="10" fontId="31" fillId="25" borderId="13" xfId="197" applyNumberFormat="1" applyFont="1" applyFill="1" applyBorder="1" applyAlignment="1">
      <alignment horizontal="right" vertical="center" wrapText="1"/>
    </xf>
    <xf numFmtId="3" fontId="32" fillId="0" borderId="10" xfId="197" applyNumberFormat="1" applyFont="1" applyBorder="1" applyAlignment="1">
      <alignment vertical="center" wrapText="1"/>
    </xf>
    <xf numFmtId="3" fontId="34" fillId="0" borderId="10" xfId="197" applyNumberFormat="1" applyFont="1" applyBorder="1" applyAlignment="1">
      <alignment vertical="center" wrapText="1"/>
    </xf>
    <xf numFmtId="3" fontId="29" fillId="25" borderId="10" xfId="197" applyNumberFormat="1" applyFont="1" applyFill="1" applyBorder="1" applyAlignment="1">
      <alignment vertical="center" wrapText="1"/>
    </xf>
    <xf numFmtId="10" fontId="29" fillId="25" borderId="10" xfId="197" applyNumberFormat="1" applyFont="1" applyFill="1" applyBorder="1" applyAlignment="1">
      <alignment vertical="center" wrapText="1"/>
    </xf>
    <xf numFmtId="10" fontId="31" fillId="25" borderId="10" xfId="197" applyNumberFormat="1" applyFont="1" applyFill="1" applyBorder="1" applyAlignment="1">
      <alignment vertical="center" wrapText="1"/>
    </xf>
    <xf numFmtId="10" fontId="31" fillId="25" borderId="13" xfId="197" applyNumberFormat="1" applyFont="1" applyFill="1" applyBorder="1" applyAlignment="1">
      <alignment vertical="center" wrapText="1"/>
    </xf>
    <xf numFmtId="0" fontId="29" fillId="26" borderId="12" xfId="197" applyFont="1" applyFill="1" applyBorder="1" applyAlignment="1">
      <alignment horizontal="right" vertical="center" wrapText="1"/>
    </xf>
    <xf numFmtId="3" fontId="29" fillId="26" borderId="12" xfId="197" applyNumberFormat="1" applyFont="1" applyFill="1" applyBorder="1" applyAlignment="1">
      <alignment horizontal="right" vertical="center"/>
    </xf>
    <xf numFmtId="10" fontId="31" fillId="26" borderId="12" xfId="197" applyNumberFormat="1" applyFont="1" applyFill="1" applyBorder="1" applyAlignment="1">
      <alignment vertical="center" wrapText="1"/>
    </xf>
    <xf numFmtId="10" fontId="31" fillId="26" borderId="14" xfId="197" applyNumberFormat="1" applyFont="1" applyFill="1" applyBorder="1" applyAlignment="1">
      <alignment vertical="center" wrapText="1"/>
    </xf>
    <xf numFmtId="10" fontId="32" fillId="0" borderId="10" xfId="197" applyNumberFormat="1" applyFont="1" applyFill="1" applyBorder="1" applyAlignment="1">
      <alignment horizontal="right" vertical="center"/>
    </xf>
    <xf numFmtId="3" fontId="32" fillId="0" borderId="10" xfId="197" applyNumberFormat="1" applyFont="1" applyFill="1" applyBorder="1" applyAlignment="1">
      <alignment horizontal="right" vertical="center"/>
    </xf>
    <xf numFmtId="1" fontId="32" fillId="0" borderId="10" xfId="197" applyNumberFormat="1" applyFont="1" applyBorder="1" applyAlignment="1">
      <alignment vertical="center"/>
    </xf>
    <xf numFmtId="3" fontId="32" fillId="24" borderId="10" xfId="197" applyNumberFormat="1" applyFont="1" applyFill="1" applyBorder="1" applyAlignment="1">
      <alignment horizontal="right" vertical="center"/>
    </xf>
    <xf numFmtId="10" fontId="29" fillId="25" borderId="10" xfId="197" applyNumberFormat="1" applyFont="1" applyFill="1" applyBorder="1" applyAlignment="1">
      <alignment horizontal="right" vertical="center"/>
    </xf>
    <xf numFmtId="3" fontId="30" fillId="25" borderId="10" xfId="197" applyNumberFormat="1" applyFont="1" applyFill="1" applyBorder="1" applyAlignment="1">
      <alignment horizontal="right" vertical="center"/>
    </xf>
    <xf numFmtId="0" fontId="34" fillId="0" borderId="10" xfId="197" applyFont="1" applyBorder="1" applyAlignment="1">
      <alignment horizontal="left" vertical="center" wrapText="1"/>
    </xf>
    <xf numFmtId="0" fontId="34" fillId="0" borderId="10" xfId="197" applyFont="1" applyFill="1" applyBorder="1" applyAlignment="1">
      <alignment horizontal="left" vertical="center" wrapText="1"/>
    </xf>
    <xf numFmtId="0" fontId="35" fillId="25" borderId="10" xfId="197" applyFont="1" applyFill="1" applyBorder="1" applyAlignment="1">
      <alignment horizontal="right" vertical="center" wrapText="1"/>
    </xf>
    <xf numFmtId="9" fontId="29" fillId="26" borderId="12" xfId="197" applyNumberFormat="1" applyFont="1" applyFill="1" applyBorder="1" applyAlignment="1">
      <alignment horizontal="right" vertical="center"/>
    </xf>
    <xf numFmtId="9" fontId="29" fillId="26" borderId="12" xfId="197" applyNumberFormat="1" applyFont="1" applyFill="1" applyBorder="1" applyAlignment="1">
      <alignment horizontal="right" vertical="center" wrapText="1"/>
    </xf>
    <xf numFmtId="0" fontId="29" fillId="25" borderId="11" xfId="197" applyFont="1" applyFill="1" applyBorder="1" applyAlignment="1">
      <alignment horizontal="center"/>
    </xf>
    <xf numFmtId="0" fontId="32" fillId="0" borderId="11" xfId="197" applyFont="1" applyBorder="1" applyAlignment="1">
      <alignment horizontal="center"/>
    </xf>
    <xf numFmtId="0" fontId="29" fillId="26" borderId="15" xfId="197" applyFont="1" applyFill="1" applyBorder="1" applyAlignment="1">
      <alignment horizontal="center"/>
    </xf>
    <xf numFmtId="49" fontId="32" fillId="0" borderId="11" xfId="197" applyNumberFormat="1" applyFont="1" applyBorder="1" applyAlignment="1">
      <alignment horizontal="center" vertical="center"/>
    </xf>
    <xf numFmtId="0" fontId="29" fillId="25" borderId="11" xfId="197" applyFont="1" applyFill="1" applyBorder="1" applyAlignment="1">
      <alignment horizontal="center" vertical="center"/>
    </xf>
    <xf numFmtId="0" fontId="32" fillId="0" borderId="11" xfId="197" applyFont="1" applyBorder="1" applyAlignment="1">
      <alignment horizontal="center" vertical="center"/>
    </xf>
    <xf numFmtId="0" fontId="29" fillId="26" borderId="15" xfId="197" applyFont="1" applyFill="1" applyBorder="1" applyAlignment="1">
      <alignment horizontal="center" vertical="center"/>
    </xf>
    <xf numFmtId="10" fontId="33" fillId="0" borderId="10" xfId="197" applyNumberFormat="1" applyFont="1" applyBorder="1" applyAlignment="1">
      <alignment horizontal="right" vertical="center" wrapText="1"/>
    </xf>
    <xf numFmtId="10" fontId="33" fillId="0" borderId="13" xfId="197" applyNumberFormat="1" applyFont="1" applyBorder="1" applyAlignment="1">
      <alignment horizontal="right" vertical="center" wrapText="1"/>
    </xf>
    <xf numFmtId="0" fontId="24" fillId="0" borderId="19" xfId="197" applyFont="1" applyBorder="1" applyAlignment="1">
      <alignment horizontal="center"/>
    </xf>
    <xf numFmtId="0" fontId="24" fillId="0" borderId="20" xfId="197" applyFont="1" applyBorder="1" applyAlignment="1">
      <alignment horizontal="center"/>
    </xf>
    <xf numFmtId="0" fontId="24" fillId="0" borderId="21" xfId="197" applyFont="1" applyBorder="1" applyAlignment="1">
      <alignment horizontal="center"/>
    </xf>
    <xf numFmtId="0" fontId="29" fillId="26" borderId="17" xfId="197" applyFont="1" applyFill="1" applyBorder="1" applyAlignment="1">
      <alignment horizontal="center" vertical="center" wrapText="1"/>
    </xf>
    <xf numFmtId="0" fontId="32" fillId="26" borderId="10" xfId="197" applyFont="1" applyFill="1" applyBorder="1" applyAlignment="1">
      <alignment horizontal="center" vertical="center" wrapText="1"/>
    </xf>
    <xf numFmtId="0" fontId="31" fillId="26" borderId="17" xfId="197" applyFont="1" applyFill="1" applyBorder="1" applyAlignment="1">
      <alignment horizontal="center" vertical="center" wrapText="1"/>
    </xf>
    <xf numFmtId="0" fontId="33" fillId="26" borderId="10" xfId="197" applyFont="1" applyFill="1" applyBorder="1" applyAlignment="1">
      <alignment horizontal="center" vertical="center" wrapText="1"/>
    </xf>
    <xf numFmtId="0" fontId="31" fillId="26" borderId="18" xfId="197" applyFont="1" applyFill="1" applyBorder="1" applyAlignment="1">
      <alignment horizontal="center" vertical="center" wrapText="1"/>
    </xf>
    <xf numFmtId="0" fontId="33" fillId="26" borderId="13" xfId="197" applyFont="1" applyFill="1" applyBorder="1" applyAlignment="1">
      <alignment horizontal="center" vertical="center" wrapText="1"/>
    </xf>
    <xf numFmtId="0" fontId="29" fillId="26" borderId="16" xfId="197" applyFont="1" applyFill="1" applyBorder="1" applyAlignment="1">
      <alignment horizontal="center" wrapText="1"/>
    </xf>
    <xf numFmtId="0" fontId="29" fillId="26" borderId="11" xfId="197" applyFont="1" applyFill="1" applyBorder="1" applyAlignment="1">
      <alignment horizontal="center" wrapText="1"/>
    </xf>
    <xf numFmtId="0" fontId="29" fillId="26" borderId="10" xfId="197" applyFont="1" applyFill="1" applyBorder="1" applyAlignment="1">
      <alignment horizontal="center" vertical="center" wrapText="1"/>
    </xf>
    <xf numFmtId="0" fontId="30" fillId="26" borderId="17" xfId="197" applyFont="1" applyFill="1" applyBorder="1" applyAlignment="1">
      <alignment horizontal="center" vertical="center"/>
    </xf>
    <xf numFmtId="0" fontId="30" fillId="26" borderId="10" xfId="197" applyFont="1" applyFill="1" applyBorder="1" applyAlignment="1">
      <alignment horizontal="center" vertical="center"/>
    </xf>
    <xf numFmtId="0" fontId="29" fillId="26" borderId="16" xfId="197" applyFont="1" applyFill="1" applyBorder="1" applyAlignment="1">
      <alignment horizontal="center" vertical="center" wrapText="1"/>
    </xf>
    <xf numFmtId="0" fontId="29" fillId="26" borderId="11" xfId="197" applyFont="1" applyFill="1" applyBorder="1" applyAlignment="1">
      <alignment horizontal="center" vertical="center" wrapText="1"/>
    </xf>
    <xf numFmtId="3" fontId="34" fillId="0" borderId="10" xfId="197" applyNumberFormat="1" applyFont="1" applyBorder="1" applyAlignment="1">
      <alignment horizontal="right" vertical="center"/>
    </xf>
    <xf numFmtId="10" fontId="34" fillId="0" borderId="10" xfId="197" applyNumberFormat="1" applyFont="1" applyFill="1" applyBorder="1" applyAlignment="1">
      <alignment horizontal="right" vertical="center"/>
    </xf>
    <xf numFmtId="3" fontId="34" fillId="0" borderId="10" xfId="197" applyNumberFormat="1" applyFont="1" applyFill="1" applyBorder="1" applyAlignment="1">
      <alignment horizontal="right" vertical="center"/>
    </xf>
  </cellXfs>
  <cellStyles count="20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te" xfId="199" builtinId="10" customBuiltin="1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6.7109375" style="1" customWidth="1"/>
    <col min="9" max="9" width="12.7109375" style="1" customWidth="1"/>
    <col min="10" max="16384" width="10.28515625" style="1"/>
  </cols>
  <sheetData>
    <row r="2" spans="2:9" x14ac:dyDescent="0.25">
      <c r="B2" s="61" t="s">
        <v>13</v>
      </c>
      <c r="C2" s="62"/>
      <c r="D2" s="62"/>
      <c r="E2" s="62"/>
      <c r="F2" s="62"/>
      <c r="G2" s="62"/>
      <c r="H2" s="62"/>
      <c r="I2" s="63"/>
    </row>
    <row r="3" spans="2:9" ht="16.5" thickBot="1" x14ac:dyDescent="0.3">
      <c r="B3" s="2"/>
      <c r="C3" s="3"/>
    </row>
    <row r="4" spans="2:9" x14ac:dyDescent="0.25">
      <c r="B4" s="70"/>
      <c r="C4" s="64" t="s">
        <v>2</v>
      </c>
      <c r="D4" s="73" t="s">
        <v>10</v>
      </c>
      <c r="E4" s="64" t="s">
        <v>3</v>
      </c>
      <c r="F4" s="73" t="s">
        <v>11</v>
      </c>
      <c r="G4" s="64" t="s">
        <v>3</v>
      </c>
      <c r="H4" s="66" t="s">
        <v>8</v>
      </c>
      <c r="I4" s="68" t="s">
        <v>9</v>
      </c>
    </row>
    <row r="5" spans="2:9" x14ac:dyDescent="0.25">
      <c r="B5" s="71"/>
      <c r="C5" s="72"/>
      <c r="D5" s="74"/>
      <c r="E5" s="65" t="s">
        <v>0</v>
      </c>
      <c r="F5" s="74"/>
      <c r="G5" s="65" t="s">
        <v>0</v>
      </c>
      <c r="H5" s="67"/>
      <c r="I5" s="69"/>
    </row>
    <row r="6" spans="2:9" x14ac:dyDescent="0.25">
      <c r="B6" s="55" t="s">
        <v>19</v>
      </c>
      <c r="C6" s="47" t="s">
        <v>20</v>
      </c>
      <c r="D6" s="18">
        <v>26381282</v>
      </c>
      <c r="E6" s="41">
        <f>D6/$D$29</f>
        <v>7.8998374206821723E-2</v>
      </c>
      <c r="F6" s="42">
        <v>29483640</v>
      </c>
      <c r="G6" s="41">
        <f>F6/$F$29</f>
        <v>8.1763857743338053E-2</v>
      </c>
      <c r="H6" s="20">
        <f>(F6-D6)/D6</f>
        <v>0.11759693861731207</v>
      </c>
      <c r="I6" s="21">
        <f>(G6-E6)/E6</f>
        <v>3.5006841144301977E-2</v>
      </c>
    </row>
    <row r="7" spans="2:9" x14ac:dyDescent="0.25">
      <c r="B7" s="55" t="s">
        <v>21</v>
      </c>
      <c r="C7" s="47" t="s">
        <v>4</v>
      </c>
      <c r="D7" s="18">
        <v>7029352</v>
      </c>
      <c r="E7" s="41">
        <f t="shared" ref="E7:E27" si="0">D7/$D$29</f>
        <v>2.1049294713102674E-2</v>
      </c>
      <c r="F7" s="42">
        <v>6655597</v>
      </c>
      <c r="G7" s="41">
        <f t="shared" ref="G7:G27" si="1">F7/$F$29</f>
        <v>1.8457262614283296E-2</v>
      </c>
      <c r="H7" s="20">
        <f t="shared" ref="H7:H23" si="2">(F7-D7)/D7</f>
        <v>-5.3170619425517457E-2</v>
      </c>
      <c r="I7" s="21">
        <f t="shared" ref="I7:I23" si="3">(G7-E7)/E7</f>
        <v>-0.12314104268804316</v>
      </c>
    </row>
    <row r="8" spans="2:9" x14ac:dyDescent="0.25">
      <c r="B8" s="55" t="s">
        <v>22</v>
      </c>
      <c r="C8" s="48" t="s">
        <v>23</v>
      </c>
      <c r="D8" s="23">
        <v>32672471</v>
      </c>
      <c r="E8" s="41">
        <f t="shared" si="0"/>
        <v>9.7837250301919781E-2</v>
      </c>
      <c r="F8" s="42">
        <v>39052373</v>
      </c>
      <c r="G8" s="41">
        <f t="shared" si="1"/>
        <v>0.10829981204870824</v>
      </c>
      <c r="H8" s="20">
        <f t="shared" si="2"/>
        <v>0.19526842643765757</v>
      </c>
      <c r="I8" s="21">
        <f t="shared" si="3"/>
        <v>0.10693842799651086</v>
      </c>
    </row>
    <row r="9" spans="2:9" x14ac:dyDescent="0.25">
      <c r="B9" s="55" t="s">
        <v>24</v>
      </c>
      <c r="C9" s="48" t="s">
        <v>25</v>
      </c>
      <c r="D9" s="43">
        <v>0</v>
      </c>
      <c r="E9" s="41">
        <f t="shared" si="0"/>
        <v>0</v>
      </c>
      <c r="F9" s="42">
        <v>5773</v>
      </c>
      <c r="G9" s="41">
        <f t="shared" si="1"/>
        <v>1.6009649783822169E-5</v>
      </c>
      <c r="H9" s="59" t="s">
        <v>1</v>
      </c>
      <c r="I9" s="60" t="s">
        <v>1</v>
      </c>
    </row>
    <row r="10" spans="2:9" x14ac:dyDescent="0.25">
      <c r="B10" s="55" t="s">
        <v>26</v>
      </c>
      <c r="C10" s="48" t="s">
        <v>27</v>
      </c>
      <c r="D10" s="23">
        <v>12999</v>
      </c>
      <c r="E10" s="41">
        <f t="shared" si="0"/>
        <v>3.8925320851142703E-5</v>
      </c>
      <c r="F10" s="42">
        <v>6531</v>
      </c>
      <c r="G10" s="41">
        <f t="shared" si="1"/>
        <v>1.8111730943728145E-5</v>
      </c>
      <c r="H10" s="20">
        <f t="shared" si="2"/>
        <v>-0.49757673667205171</v>
      </c>
      <c r="I10" s="21">
        <f t="shared" si="3"/>
        <v>-0.53470567364131438</v>
      </c>
    </row>
    <row r="11" spans="2:9" x14ac:dyDescent="0.25">
      <c r="B11" s="55" t="s">
        <v>28</v>
      </c>
      <c r="C11" s="48" t="s">
        <v>29</v>
      </c>
      <c r="D11" s="18">
        <v>1021</v>
      </c>
      <c r="E11" s="41">
        <f t="shared" si="0"/>
        <v>3.0573699968471957E-6</v>
      </c>
      <c r="F11" s="42">
        <v>18868</v>
      </c>
      <c r="G11" s="41">
        <f t="shared" si="1"/>
        <v>5.2324627077976211E-5</v>
      </c>
      <c r="H11" s="20">
        <f t="shared" si="2"/>
        <v>17.479921645445643</v>
      </c>
      <c r="I11" s="21">
        <f t="shared" si="3"/>
        <v>16.114260665844867</v>
      </c>
    </row>
    <row r="12" spans="2:9" x14ac:dyDescent="0.25">
      <c r="B12" s="55" t="s">
        <v>30</v>
      </c>
      <c r="C12" s="48" t="s">
        <v>31</v>
      </c>
      <c r="D12" s="18">
        <v>3205448</v>
      </c>
      <c r="E12" s="41">
        <f t="shared" si="0"/>
        <v>9.5986685030889814E-3</v>
      </c>
      <c r="F12" s="42">
        <v>2672089</v>
      </c>
      <c r="G12" s="41">
        <f t="shared" si="1"/>
        <v>7.4102215626543552E-3</v>
      </c>
      <c r="H12" s="20">
        <f t="shared" si="2"/>
        <v>-0.16639140613106188</v>
      </c>
      <c r="I12" s="21">
        <f t="shared" si="3"/>
        <v>-0.22799484529863223</v>
      </c>
    </row>
    <row r="13" spans="2:9" x14ac:dyDescent="0.25">
      <c r="B13" s="55" t="s">
        <v>32</v>
      </c>
      <c r="C13" s="48" t="s">
        <v>33</v>
      </c>
      <c r="D13" s="18">
        <v>22568775</v>
      </c>
      <c r="E13" s="41">
        <f t="shared" si="0"/>
        <v>6.7581876151415352E-2</v>
      </c>
      <c r="F13" s="42">
        <v>22112037</v>
      </c>
      <c r="G13" s="41">
        <f t="shared" si="1"/>
        <v>6.1320971483962892E-2</v>
      </c>
      <c r="H13" s="20">
        <f t="shared" si="2"/>
        <v>-2.0237607047790585E-2</v>
      </c>
      <c r="I13" s="21">
        <f t="shared" si="3"/>
        <v>-9.2641770604667328E-2</v>
      </c>
    </row>
    <row r="14" spans="2:9" x14ac:dyDescent="0.25">
      <c r="B14" s="55" t="s">
        <v>34</v>
      </c>
      <c r="C14" s="48" t="s">
        <v>35</v>
      </c>
      <c r="D14" s="18">
        <v>17988715</v>
      </c>
      <c r="E14" s="41">
        <f t="shared" si="0"/>
        <v>5.3866951540484917E-2</v>
      </c>
      <c r="F14" s="42">
        <v>17887546</v>
      </c>
      <c r="G14" s="41">
        <f t="shared" si="1"/>
        <v>4.9605637788326537E-2</v>
      </c>
      <c r="H14" s="20">
        <f t="shared" si="2"/>
        <v>-5.6240259518259084E-3</v>
      </c>
      <c r="I14" s="21">
        <f t="shared" si="3"/>
        <v>-7.9108129015908649E-2</v>
      </c>
    </row>
    <row r="15" spans="2:9" x14ac:dyDescent="0.25">
      <c r="B15" s="55" t="s">
        <v>36</v>
      </c>
      <c r="C15" s="48" t="s">
        <v>37</v>
      </c>
      <c r="D15" s="18">
        <v>188515973</v>
      </c>
      <c r="E15" s="41">
        <f t="shared" si="0"/>
        <v>0.56450840330720475</v>
      </c>
      <c r="F15" s="42">
        <v>198101764</v>
      </c>
      <c r="G15" s="41">
        <f t="shared" si="1"/>
        <v>0.54937465151522435</v>
      </c>
      <c r="H15" s="20">
        <f t="shared" si="2"/>
        <v>5.0848693866381287E-2</v>
      </c>
      <c r="I15" s="21">
        <f t="shared" si="3"/>
        <v>-2.6808727209937794E-2</v>
      </c>
    </row>
    <row r="16" spans="2:9" x14ac:dyDescent="0.25">
      <c r="B16" s="55" t="s">
        <v>38</v>
      </c>
      <c r="C16" s="48" t="s">
        <v>39</v>
      </c>
      <c r="D16" s="44">
        <v>623881</v>
      </c>
      <c r="E16" s="41">
        <f t="shared" si="0"/>
        <v>1.8682027923633941E-3</v>
      </c>
      <c r="F16" s="42">
        <v>705867</v>
      </c>
      <c r="G16" s="41">
        <f t="shared" si="1"/>
        <v>1.9575062296825225E-3</v>
      </c>
      <c r="H16" s="20">
        <f t="shared" si="2"/>
        <v>0.13141288162325829</v>
      </c>
      <c r="I16" s="21">
        <f t="shared" si="3"/>
        <v>4.7801789872155109E-2</v>
      </c>
    </row>
    <row r="17" spans="2:9" x14ac:dyDescent="0.25">
      <c r="B17" s="55" t="s">
        <v>40</v>
      </c>
      <c r="C17" s="48" t="s">
        <v>41</v>
      </c>
      <c r="D17" s="18">
        <v>7490</v>
      </c>
      <c r="E17" s="41">
        <f t="shared" si="0"/>
        <v>2.24286986056665E-5</v>
      </c>
      <c r="F17" s="42">
        <v>51660</v>
      </c>
      <c r="G17" s="41">
        <f t="shared" si="1"/>
        <v>1.4326320939411972E-4</v>
      </c>
      <c r="H17" s="20">
        <f t="shared" si="2"/>
        <v>5.8971962616822431</v>
      </c>
      <c r="I17" s="21">
        <f t="shared" si="3"/>
        <v>5.3874954099175856</v>
      </c>
    </row>
    <row r="18" spans="2:9" x14ac:dyDescent="0.25">
      <c r="B18" s="55" t="s">
        <v>42</v>
      </c>
      <c r="C18" s="48" t="s">
        <v>43</v>
      </c>
      <c r="D18" s="18">
        <v>1883876</v>
      </c>
      <c r="E18" s="41">
        <f t="shared" si="0"/>
        <v>5.6412399218222411E-3</v>
      </c>
      <c r="F18" s="42">
        <v>2370968</v>
      </c>
      <c r="G18" s="41">
        <f t="shared" si="1"/>
        <v>6.575154569313923E-3</v>
      </c>
      <c r="H18" s="20">
        <f t="shared" si="2"/>
        <v>0.25855841891929193</v>
      </c>
      <c r="I18" s="21">
        <f t="shared" si="3"/>
        <v>0.16555130794543613</v>
      </c>
    </row>
    <row r="19" spans="2:9" x14ac:dyDescent="0.25">
      <c r="B19" s="55" t="s">
        <v>44</v>
      </c>
      <c r="C19" s="48" t="s">
        <v>5</v>
      </c>
      <c r="D19" s="18">
        <v>1008063</v>
      </c>
      <c r="E19" s="41">
        <f t="shared" si="0"/>
        <v>3.0186303341153521E-3</v>
      </c>
      <c r="F19" s="42">
        <v>757340</v>
      </c>
      <c r="G19" s="41">
        <f t="shared" si="1"/>
        <v>2.1002508517720215E-3</v>
      </c>
      <c r="H19" s="20">
        <f t="shared" si="2"/>
        <v>-0.24871759007125546</v>
      </c>
      <c r="I19" s="21">
        <f t="shared" si="3"/>
        <v>-0.30423714754475673</v>
      </c>
    </row>
    <row r="20" spans="2:9" x14ac:dyDescent="0.25">
      <c r="B20" s="55" t="s">
        <v>45</v>
      </c>
      <c r="C20" s="48" t="s">
        <v>46</v>
      </c>
      <c r="D20" s="18">
        <v>57159</v>
      </c>
      <c r="E20" s="41">
        <f t="shared" si="0"/>
        <v>1.7116181356492544E-4</v>
      </c>
      <c r="F20" s="42">
        <v>71356</v>
      </c>
      <c r="G20" s="41">
        <f t="shared" si="1"/>
        <v>1.9788404122196684E-4</v>
      </c>
      <c r="H20" s="20">
        <f t="shared" si="2"/>
        <v>0.24837733340331355</v>
      </c>
      <c r="I20" s="21">
        <f t="shared" si="3"/>
        <v>0.15612260176774229</v>
      </c>
    </row>
    <row r="21" spans="2:9" x14ac:dyDescent="0.25">
      <c r="B21" s="55" t="s">
        <v>47</v>
      </c>
      <c r="C21" s="48" t="s">
        <v>12</v>
      </c>
      <c r="D21" s="18">
        <v>42870</v>
      </c>
      <c r="E21" s="41">
        <f t="shared" si="0"/>
        <v>1.2837360603804043E-4</v>
      </c>
      <c r="F21" s="42">
        <v>696543</v>
      </c>
      <c r="G21" s="41">
        <f t="shared" si="1"/>
        <v>1.9316489674991936E-3</v>
      </c>
      <c r="H21" s="20">
        <f t="shared" si="2"/>
        <v>15.247795661301609</v>
      </c>
      <c r="I21" s="21">
        <f t="shared" si="3"/>
        <v>14.047088160215706</v>
      </c>
    </row>
    <row r="22" spans="2:9" x14ac:dyDescent="0.25">
      <c r="B22" s="55" t="s">
        <v>48</v>
      </c>
      <c r="C22" s="48" t="s">
        <v>49</v>
      </c>
      <c r="D22" s="25">
        <v>0</v>
      </c>
      <c r="E22" s="41">
        <f t="shared" si="0"/>
        <v>0</v>
      </c>
      <c r="F22" s="42">
        <v>0</v>
      </c>
      <c r="G22" s="41">
        <f t="shared" si="1"/>
        <v>0</v>
      </c>
      <c r="H22" s="59" t="s">
        <v>1</v>
      </c>
      <c r="I22" s="60" t="s">
        <v>1</v>
      </c>
    </row>
    <row r="23" spans="2:9" x14ac:dyDescent="0.25">
      <c r="B23" s="55" t="s">
        <v>50</v>
      </c>
      <c r="C23" s="48" t="s">
        <v>51</v>
      </c>
      <c r="D23" s="18">
        <v>789</v>
      </c>
      <c r="E23" s="41">
        <f t="shared" si="0"/>
        <v>2.3626492923726125E-6</v>
      </c>
      <c r="F23" s="42">
        <v>498</v>
      </c>
      <c r="G23" s="41">
        <f t="shared" si="1"/>
        <v>1.3810506828933725E-6</v>
      </c>
      <c r="H23" s="20">
        <f t="shared" si="2"/>
        <v>-0.36882129277566539</v>
      </c>
      <c r="I23" s="21">
        <f t="shared" si="3"/>
        <v>-0.41546522060982738</v>
      </c>
    </row>
    <row r="24" spans="2:9" s="3" customFormat="1" x14ac:dyDescent="0.25">
      <c r="B24" s="56"/>
      <c r="C24" s="49" t="s">
        <v>16</v>
      </c>
      <c r="D24" s="27">
        <f>SUM(D6:D23)</f>
        <v>302000164</v>
      </c>
      <c r="E24" s="45">
        <f>SUM(E6:E23)</f>
        <v>0.904335201230688</v>
      </c>
      <c r="F24" s="27">
        <f>SUM(F6:F23)</f>
        <v>320650450</v>
      </c>
      <c r="G24" s="45">
        <f>SUM(G6:G23)</f>
        <v>0.88922594968387003</v>
      </c>
      <c r="H24" s="35">
        <f t="shared" ref="H24:I29" si="4">(F24-D24)/D24</f>
        <v>6.1755880370978872E-2</v>
      </c>
      <c r="I24" s="36">
        <f t="shared" si="4"/>
        <v>-1.6707578701189729E-2</v>
      </c>
    </row>
    <row r="25" spans="2:9" ht="15.75" customHeight="1" x14ac:dyDescent="0.25">
      <c r="B25" s="57">
        <v>19</v>
      </c>
      <c r="C25" s="47" t="s">
        <v>6</v>
      </c>
      <c r="D25" s="18">
        <v>31946987</v>
      </c>
      <c r="E25" s="41">
        <f t="shared" si="0"/>
        <v>9.566479876931186E-2</v>
      </c>
      <c r="F25" s="42">
        <v>39944571</v>
      </c>
      <c r="G25" s="41">
        <f t="shared" si="1"/>
        <v>0.11077405031613012</v>
      </c>
      <c r="H25" s="20">
        <f t="shared" si="4"/>
        <v>0.25033922604344505</v>
      </c>
      <c r="I25" s="21">
        <f t="shared" si="4"/>
        <v>0.15793951109700272</v>
      </c>
    </row>
    <row r="26" spans="2:9" x14ac:dyDescent="0.25">
      <c r="B26" s="57"/>
      <c r="C26" s="47" t="s">
        <v>52</v>
      </c>
      <c r="D26" s="77">
        <v>0</v>
      </c>
      <c r="E26" s="78">
        <f t="shared" si="0"/>
        <v>0</v>
      </c>
      <c r="F26" s="79">
        <v>0</v>
      </c>
      <c r="G26" s="78">
        <f t="shared" si="1"/>
        <v>0</v>
      </c>
      <c r="H26" s="59" t="s">
        <v>1</v>
      </c>
      <c r="I26" s="60" t="s">
        <v>1</v>
      </c>
    </row>
    <row r="27" spans="2:9" x14ac:dyDescent="0.25">
      <c r="B27" s="53"/>
      <c r="C27" s="22" t="s">
        <v>7</v>
      </c>
      <c r="D27" s="77">
        <v>0</v>
      </c>
      <c r="E27" s="78">
        <f t="shared" si="0"/>
        <v>0</v>
      </c>
      <c r="F27" s="79">
        <v>0</v>
      </c>
      <c r="G27" s="78">
        <f t="shared" si="1"/>
        <v>0</v>
      </c>
      <c r="H27" s="59" t="s">
        <v>1</v>
      </c>
      <c r="I27" s="60" t="s">
        <v>1</v>
      </c>
    </row>
    <row r="28" spans="2:9" s="3" customFormat="1" x14ac:dyDescent="0.25">
      <c r="B28" s="52"/>
      <c r="C28" s="26" t="s">
        <v>17</v>
      </c>
      <c r="D28" s="46">
        <f>SUM(D25:D26)</f>
        <v>31946987</v>
      </c>
      <c r="E28" s="45">
        <f>SUM(E25:E26)</f>
        <v>9.566479876931186E-2</v>
      </c>
      <c r="F28" s="46">
        <f>SUM(F25:F27)</f>
        <v>39944571</v>
      </c>
      <c r="G28" s="45">
        <f>SUM(G25:G26)</f>
        <v>0.11077405031613012</v>
      </c>
      <c r="H28" s="35">
        <f t="shared" si="4"/>
        <v>0.25033922604344505</v>
      </c>
      <c r="I28" s="36">
        <f t="shared" si="4"/>
        <v>0.15793951109700272</v>
      </c>
    </row>
    <row r="29" spans="2:9" s="3" customFormat="1" ht="16.5" thickBot="1" x14ac:dyDescent="0.3">
      <c r="B29" s="54"/>
      <c r="C29" s="37" t="s">
        <v>53</v>
      </c>
      <c r="D29" s="38">
        <f>D24+D28</f>
        <v>333947151</v>
      </c>
      <c r="E29" s="50">
        <f>E24+E28</f>
        <v>0.99999999999999989</v>
      </c>
      <c r="F29" s="38">
        <f>F24+F28</f>
        <v>360595021</v>
      </c>
      <c r="G29" s="50">
        <f>G24+G28</f>
        <v>1.0000000000000002</v>
      </c>
      <c r="H29" s="39">
        <f>(F29-D29)/D29</f>
        <v>7.9796668185978928E-2</v>
      </c>
      <c r="I29" s="40">
        <f t="shared" si="4"/>
        <v>3.3306690738754701E-16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"/>
      <c r="C31" s="5"/>
      <c r="D31" s="7"/>
      <c r="E31" s="7"/>
      <c r="F31" s="7"/>
      <c r="G31" s="4"/>
    </row>
    <row r="32" spans="2:9" x14ac:dyDescent="0.25">
      <c r="F32" s="7"/>
    </row>
    <row r="33" spans="6:6" x14ac:dyDescent="0.25"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errors="dash" r:id="rId1"/>
  <headerFooter>
    <oddHeader>&amp;LAgencija za osiguranje u BiH&amp;CStatistika tržišta osiguranja&amp;RGodišnje izvješće</oddHeader>
    <oddFooter>&amp;CU izvješće su uključeni podatci zaključno s 31.12.2006. godine.</oddFooter>
  </headerFooter>
  <ignoredErrors>
    <ignoredError sqref="E24 G24 F28" formula="1"/>
    <ignoredError sqref="B6:B23" numberStoredAsText="1"/>
    <ignoredError sqref="D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6.7109375" style="1" customWidth="1"/>
    <col min="9" max="9" width="12.7109375" style="1" customWidth="1"/>
    <col min="10" max="16384" width="10.28515625" style="1"/>
  </cols>
  <sheetData>
    <row r="2" spans="2:9" x14ac:dyDescent="0.25">
      <c r="B2" s="61" t="s">
        <v>14</v>
      </c>
      <c r="C2" s="62"/>
      <c r="D2" s="62"/>
      <c r="E2" s="62"/>
      <c r="F2" s="62"/>
      <c r="G2" s="62"/>
      <c r="H2" s="62"/>
      <c r="I2" s="63"/>
    </row>
    <row r="3" spans="2:9" ht="16.5" thickBot="1" x14ac:dyDescent="0.3">
      <c r="B3" s="2"/>
      <c r="C3" s="3"/>
    </row>
    <row r="4" spans="2:9" ht="15.75" customHeight="1" x14ac:dyDescent="0.25">
      <c r="B4" s="75"/>
      <c r="C4" s="64" t="s">
        <v>2</v>
      </c>
      <c r="D4" s="73" t="s">
        <v>10</v>
      </c>
      <c r="E4" s="64" t="s">
        <v>3</v>
      </c>
      <c r="F4" s="73" t="s">
        <v>11</v>
      </c>
      <c r="G4" s="64" t="s">
        <v>3</v>
      </c>
      <c r="H4" s="66" t="s">
        <v>8</v>
      </c>
      <c r="I4" s="68" t="s">
        <v>9</v>
      </c>
    </row>
    <row r="5" spans="2:9" x14ac:dyDescent="0.25">
      <c r="B5" s="76"/>
      <c r="C5" s="72"/>
      <c r="D5" s="74"/>
      <c r="E5" s="65" t="s">
        <v>0</v>
      </c>
      <c r="F5" s="74"/>
      <c r="G5" s="65" t="s">
        <v>0</v>
      </c>
      <c r="H5" s="67"/>
      <c r="I5" s="69"/>
    </row>
    <row r="6" spans="2:9" x14ac:dyDescent="0.25">
      <c r="B6" s="55" t="s">
        <v>19</v>
      </c>
      <c r="C6" s="47" t="s">
        <v>20</v>
      </c>
      <c r="D6" s="18">
        <v>20547012</v>
      </c>
      <c r="E6" s="19">
        <f t="shared" ref="E6:E23" si="0">D6/$D$29</f>
        <v>8.4398894945667491E-2</v>
      </c>
      <c r="F6" s="18">
        <v>23265029</v>
      </c>
      <c r="G6" s="19">
        <f>F6/$F$29</f>
        <v>8.7592995341658583E-2</v>
      </c>
      <c r="H6" s="20">
        <f>(F6-D6)/D6</f>
        <v>0.13228283509057182</v>
      </c>
      <c r="I6" s="21">
        <f>(G6-E6)/E6</f>
        <v>3.784528693233865E-2</v>
      </c>
    </row>
    <row r="7" spans="2:9" x14ac:dyDescent="0.25">
      <c r="B7" s="55" t="s">
        <v>21</v>
      </c>
      <c r="C7" s="47" t="s">
        <v>4</v>
      </c>
      <c r="D7" s="18">
        <v>6577988</v>
      </c>
      <c r="E7" s="19">
        <f t="shared" si="0"/>
        <v>2.7019739812575248E-2</v>
      </c>
      <c r="F7" s="18">
        <v>6219655</v>
      </c>
      <c r="G7" s="19">
        <f t="shared" ref="G7:G23" si="1">F7/$F$29</f>
        <v>2.3417044158497439E-2</v>
      </c>
      <c r="H7" s="20">
        <f t="shared" ref="H7:H23" si="2">(F7-D7)/D7</f>
        <v>-5.4474559698193432E-2</v>
      </c>
      <c r="I7" s="21">
        <f t="shared" ref="I7:I23" si="3">(G7-E7)/E7</f>
        <v>-0.13333569009428728</v>
      </c>
    </row>
    <row r="8" spans="2:9" x14ac:dyDescent="0.25">
      <c r="B8" s="55" t="s">
        <v>22</v>
      </c>
      <c r="C8" s="48" t="s">
        <v>23</v>
      </c>
      <c r="D8" s="23">
        <v>29097540</v>
      </c>
      <c r="E8" s="19">
        <f t="shared" si="0"/>
        <v>0.11952103895385653</v>
      </c>
      <c r="F8" s="23">
        <v>34389699</v>
      </c>
      <c r="G8" s="19">
        <f t="shared" si="1"/>
        <v>0.12947745495215332</v>
      </c>
      <c r="H8" s="20">
        <f t="shared" si="2"/>
        <v>0.18187650914819603</v>
      </c>
      <c r="I8" s="21">
        <f t="shared" si="3"/>
        <v>8.3302622579616806E-2</v>
      </c>
    </row>
    <row r="9" spans="2:9" x14ac:dyDescent="0.25">
      <c r="B9" s="55" t="s">
        <v>24</v>
      </c>
      <c r="C9" s="48" t="s">
        <v>25</v>
      </c>
      <c r="D9" s="23">
        <v>0</v>
      </c>
      <c r="E9" s="19">
        <f t="shared" si="0"/>
        <v>0</v>
      </c>
      <c r="F9" s="24">
        <v>5773</v>
      </c>
      <c r="G9" s="19">
        <f t="shared" si="1"/>
        <v>2.1735384989522041E-5</v>
      </c>
      <c r="H9" s="59" t="s">
        <v>1</v>
      </c>
      <c r="I9" s="60" t="s">
        <v>1</v>
      </c>
    </row>
    <row r="10" spans="2:9" x14ac:dyDescent="0.25">
      <c r="B10" s="55" t="s">
        <v>26</v>
      </c>
      <c r="C10" s="48" t="s">
        <v>27</v>
      </c>
      <c r="D10" s="23">
        <v>1969</v>
      </c>
      <c r="E10" s="19">
        <f t="shared" si="0"/>
        <v>8.0878632936029475E-6</v>
      </c>
      <c r="F10" s="23">
        <v>3175</v>
      </c>
      <c r="G10" s="19">
        <f t="shared" si="1"/>
        <v>1.1953896993198074E-5</v>
      </c>
      <c r="H10" s="20">
        <f t="shared" si="2"/>
        <v>0.61249365159979685</v>
      </c>
      <c r="I10" s="21">
        <f t="shared" si="3"/>
        <v>0.4780043330669233</v>
      </c>
    </row>
    <row r="11" spans="2:9" x14ac:dyDescent="0.25">
      <c r="B11" s="55" t="s">
        <v>28</v>
      </c>
      <c r="C11" s="48" t="s">
        <v>29</v>
      </c>
      <c r="D11" s="18">
        <v>1021</v>
      </c>
      <c r="E11" s="19">
        <f t="shared" si="0"/>
        <v>4.1938590262918283E-6</v>
      </c>
      <c r="F11" s="18">
        <v>11997</v>
      </c>
      <c r="G11" s="19">
        <f t="shared" si="1"/>
        <v>4.5168788103117256E-5</v>
      </c>
      <c r="H11" s="20">
        <f t="shared" si="2"/>
        <v>10.75024485798237</v>
      </c>
      <c r="I11" s="21">
        <f t="shared" si="3"/>
        <v>9.7702208920110234</v>
      </c>
    </row>
    <row r="12" spans="2:9" x14ac:dyDescent="0.25">
      <c r="B12" s="55" t="s">
        <v>30</v>
      </c>
      <c r="C12" s="48" t="s">
        <v>31</v>
      </c>
      <c r="D12" s="18">
        <v>2765510</v>
      </c>
      <c r="E12" s="19">
        <f t="shared" si="0"/>
        <v>1.1359607322037526E-2</v>
      </c>
      <c r="F12" s="18">
        <v>2298082</v>
      </c>
      <c r="G12" s="19">
        <f t="shared" si="1"/>
        <v>8.6522946487945247E-3</v>
      </c>
      <c r="H12" s="20">
        <f t="shared" si="2"/>
        <v>-0.16902054232311581</v>
      </c>
      <c r="I12" s="21">
        <f t="shared" si="3"/>
        <v>-0.23832801579248619</v>
      </c>
    </row>
    <row r="13" spans="2:9" x14ac:dyDescent="0.25">
      <c r="B13" s="55" t="s">
        <v>32</v>
      </c>
      <c r="C13" s="48" t="s">
        <v>33</v>
      </c>
      <c r="D13" s="18">
        <v>16399920</v>
      </c>
      <c r="E13" s="19">
        <f t="shared" si="0"/>
        <v>6.7364302176752086E-2</v>
      </c>
      <c r="F13" s="18">
        <v>17383220</v>
      </c>
      <c r="G13" s="19">
        <f t="shared" si="1"/>
        <v>6.5447943713417528E-2</v>
      </c>
      <c r="H13" s="20">
        <f t="shared" si="2"/>
        <v>5.9957609549314873E-2</v>
      </c>
      <c r="I13" s="21">
        <f t="shared" si="3"/>
        <v>-2.8447685219188799E-2</v>
      </c>
    </row>
    <row r="14" spans="2:9" x14ac:dyDescent="0.25">
      <c r="B14" s="55" t="s">
        <v>34</v>
      </c>
      <c r="C14" s="48" t="s">
        <v>35</v>
      </c>
      <c r="D14" s="18">
        <v>15096354</v>
      </c>
      <c r="E14" s="19">
        <f t="shared" si="0"/>
        <v>6.2009775207636376E-2</v>
      </c>
      <c r="F14" s="18">
        <v>14679346</v>
      </c>
      <c r="G14" s="19">
        <f t="shared" si="1"/>
        <v>5.5267839373705253E-2</v>
      </c>
      <c r="H14" s="20">
        <f t="shared" si="2"/>
        <v>-2.7623093629097463E-2</v>
      </c>
      <c r="I14" s="21">
        <f t="shared" si="3"/>
        <v>-0.10872375865508488</v>
      </c>
    </row>
    <row r="15" spans="2:9" x14ac:dyDescent="0.25">
      <c r="B15" s="55" t="s">
        <v>36</v>
      </c>
      <c r="C15" s="48" t="s">
        <v>37</v>
      </c>
      <c r="D15" s="18">
        <v>119373474</v>
      </c>
      <c r="E15" s="19">
        <f t="shared" si="0"/>
        <v>0.49033841472547779</v>
      </c>
      <c r="F15" s="18">
        <v>125940633</v>
      </c>
      <c r="G15" s="19">
        <f t="shared" si="1"/>
        <v>0.47416735563469675</v>
      </c>
      <c r="H15" s="20">
        <f t="shared" si="2"/>
        <v>5.5013553513572032E-2</v>
      </c>
      <c r="I15" s="21">
        <f t="shared" si="3"/>
        <v>-3.2979384451929203E-2</v>
      </c>
    </row>
    <row r="16" spans="2:9" x14ac:dyDescent="0.25">
      <c r="B16" s="55" t="s">
        <v>38</v>
      </c>
      <c r="C16" s="48" t="s">
        <v>39</v>
      </c>
      <c r="D16" s="18">
        <v>620398</v>
      </c>
      <c r="E16" s="19">
        <f t="shared" si="0"/>
        <v>2.5483464761933373E-3</v>
      </c>
      <c r="F16" s="18">
        <v>701786</v>
      </c>
      <c r="G16" s="19">
        <f>F16/$F$29</f>
        <v>2.6422291512656704E-3</v>
      </c>
      <c r="H16" s="20">
        <f t="shared" si="2"/>
        <v>0.13118675430933047</v>
      </c>
      <c r="I16" s="21">
        <f t="shared" si="3"/>
        <v>3.6840624282995039E-2</v>
      </c>
    </row>
    <row r="17" spans="2:9" x14ac:dyDescent="0.25">
      <c r="B17" s="55" t="s">
        <v>40</v>
      </c>
      <c r="C17" s="48" t="s">
        <v>41</v>
      </c>
      <c r="D17" s="18">
        <v>7490</v>
      </c>
      <c r="E17" s="19">
        <f t="shared" si="0"/>
        <v>3.0765919791308318E-5</v>
      </c>
      <c r="F17" s="18">
        <v>51660</v>
      </c>
      <c r="G17" s="19">
        <f t="shared" si="1"/>
        <v>1.945002578483819E-4</v>
      </c>
      <c r="H17" s="20">
        <f t="shared" si="2"/>
        <v>5.8971962616822431</v>
      </c>
      <c r="I17" s="21">
        <f t="shared" si="3"/>
        <v>5.3219386635510304</v>
      </c>
    </row>
    <row r="18" spans="2:9" x14ac:dyDescent="0.25">
      <c r="B18" s="55" t="s">
        <v>42</v>
      </c>
      <c r="C18" s="48" t="s">
        <v>43</v>
      </c>
      <c r="D18" s="18">
        <v>1785467</v>
      </c>
      <c r="E18" s="19">
        <f t="shared" si="0"/>
        <v>7.3339832459316271E-3</v>
      </c>
      <c r="F18" s="18">
        <v>2247419</v>
      </c>
      <c r="G18" s="19">
        <f t="shared" si="1"/>
        <v>8.4615481028523544E-3</v>
      </c>
      <c r="H18" s="20">
        <f t="shared" si="2"/>
        <v>0.25872894878482772</v>
      </c>
      <c r="I18" s="21">
        <f t="shared" si="3"/>
        <v>0.15374521854085502</v>
      </c>
    </row>
    <row r="19" spans="2:9" x14ac:dyDescent="0.25">
      <c r="B19" s="55" t="s">
        <v>44</v>
      </c>
      <c r="C19" s="48" t="s">
        <v>5</v>
      </c>
      <c r="D19" s="18">
        <v>1000122</v>
      </c>
      <c r="E19" s="19">
        <f t="shared" si="0"/>
        <v>4.1081005652233455E-3</v>
      </c>
      <c r="F19" s="18">
        <v>697232</v>
      </c>
      <c r="G19" s="19">
        <f t="shared" si="1"/>
        <v>2.6250833097201513E-3</v>
      </c>
      <c r="H19" s="20">
        <f t="shared" si="2"/>
        <v>-0.30285305192766482</v>
      </c>
      <c r="I19" s="21">
        <f t="shared" si="3"/>
        <v>-0.36099828423323099</v>
      </c>
    </row>
    <row r="20" spans="2:9" x14ac:dyDescent="0.25">
      <c r="B20" s="55" t="s">
        <v>45</v>
      </c>
      <c r="C20" s="48" t="s">
        <v>46</v>
      </c>
      <c r="D20" s="18">
        <v>57159</v>
      </c>
      <c r="E20" s="19">
        <f t="shared" si="0"/>
        <v>2.3478627628189481E-4</v>
      </c>
      <c r="F20" s="18">
        <v>71356</v>
      </c>
      <c r="G20" s="19">
        <f t="shared" si="1"/>
        <v>2.6865583428240685E-4</v>
      </c>
      <c r="H20" s="20">
        <f t="shared" si="2"/>
        <v>0.24837733340331355</v>
      </c>
      <c r="I20" s="21">
        <f t="shared" si="3"/>
        <v>0.14425697505354509</v>
      </c>
    </row>
    <row r="21" spans="2:9" x14ac:dyDescent="0.25">
      <c r="B21" s="55" t="s">
        <v>47</v>
      </c>
      <c r="C21" s="48" t="s">
        <v>12</v>
      </c>
      <c r="D21" s="18">
        <v>42870</v>
      </c>
      <c r="E21" s="19">
        <f t="shared" si="0"/>
        <v>1.7609278791099966E-4</v>
      </c>
      <c r="F21" s="18">
        <v>696543</v>
      </c>
      <c r="G21" s="19">
        <f t="shared" si="1"/>
        <v>2.6224892199474539E-3</v>
      </c>
      <c r="H21" s="20">
        <f t="shared" si="2"/>
        <v>15.247795661301609</v>
      </c>
      <c r="I21" s="21">
        <f t="shared" si="3"/>
        <v>13.892655463396407</v>
      </c>
    </row>
    <row r="22" spans="2:9" x14ac:dyDescent="0.25">
      <c r="B22" s="55" t="s">
        <v>48</v>
      </c>
      <c r="C22" s="48" t="s">
        <v>49</v>
      </c>
      <c r="D22" s="25">
        <v>0</v>
      </c>
      <c r="E22" s="19">
        <f t="shared" si="0"/>
        <v>0</v>
      </c>
      <c r="F22" s="25">
        <v>0</v>
      </c>
      <c r="G22" s="19">
        <f t="shared" si="1"/>
        <v>0</v>
      </c>
      <c r="H22" s="59" t="s">
        <v>1</v>
      </c>
      <c r="I22" s="60" t="s">
        <v>1</v>
      </c>
    </row>
    <row r="23" spans="2:9" x14ac:dyDescent="0.25">
      <c r="B23" s="55" t="s">
        <v>50</v>
      </c>
      <c r="C23" s="48" t="s">
        <v>51</v>
      </c>
      <c r="D23" s="18">
        <v>789</v>
      </c>
      <c r="E23" s="19">
        <f t="shared" si="0"/>
        <v>3.2408959566545078E-6</v>
      </c>
      <c r="F23" s="18">
        <v>498</v>
      </c>
      <c r="G23" s="19">
        <f t="shared" si="1"/>
        <v>1.8749734496417767E-6</v>
      </c>
      <c r="H23" s="20">
        <f t="shared" si="2"/>
        <v>-0.36882129277566539</v>
      </c>
      <c r="I23" s="21">
        <f t="shared" si="3"/>
        <v>-0.42146447318313085</v>
      </c>
    </row>
    <row r="24" spans="2:9" s="3" customFormat="1" x14ac:dyDescent="0.25">
      <c r="B24" s="56"/>
      <c r="C24" s="49" t="s">
        <v>16</v>
      </c>
      <c r="D24" s="27">
        <f>SUM(D6:D23)</f>
        <v>213375083</v>
      </c>
      <c r="E24" s="28">
        <f>SUM(E6:E23)</f>
        <v>0.87645937103361204</v>
      </c>
      <c r="F24" s="27">
        <f>SUM(F6:F23)</f>
        <v>228663103</v>
      </c>
      <c r="G24" s="28">
        <f>SUM(G6:G23)</f>
        <v>0.86091816674237531</v>
      </c>
      <c r="H24" s="29">
        <f>(F24-D24)/D24</f>
        <v>7.1648572012506254E-2</v>
      </c>
      <c r="I24" s="30">
        <f>(G24-E24)/E24</f>
        <v>-1.7731802300098552E-2</v>
      </c>
    </row>
    <row r="25" spans="2:9" s="3" customFormat="1" ht="15.75" customHeight="1" x14ac:dyDescent="0.25">
      <c r="B25" s="57">
        <v>19</v>
      </c>
      <c r="C25" s="47" t="s">
        <v>6</v>
      </c>
      <c r="D25" s="31">
        <v>30076114</v>
      </c>
      <c r="E25" s="19">
        <f t="shared" ref="E25:E27" si="4">D25/$D$29</f>
        <v>0.12354062896638787</v>
      </c>
      <c r="F25" s="32">
        <v>36940658</v>
      </c>
      <c r="G25" s="19">
        <f>F25/$F$29</f>
        <v>0.13908183325762469</v>
      </c>
      <c r="H25" s="20">
        <f>(F25-D25)/D25</f>
        <v>0.22823906040521058</v>
      </c>
      <c r="I25" s="21">
        <f>(G25-E25)/E25</f>
        <v>0.12579832579179409</v>
      </c>
    </row>
    <row r="26" spans="2:9" s="3" customFormat="1" x14ac:dyDescent="0.25">
      <c r="B26" s="57"/>
      <c r="C26" s="47" t="s">
        <v>52</v>
      </c>
      <c r="D26" s="31">
        <v>0</v>
      </c>
      <c r="E26" s="19">
        <f t="shared" si="4"/>
        <v>0</v>
      </c>
      <c r="F26" s="32">
        <v>0</v>
      </c>
      <c r="G26" s="19">
        <f t="shared" ref="G26:G27" si="5">F26/$F$29</f>
        <v>0</v>
      </c>
      <c r="H26" s="59" t="s">
        <v>1</v>
      </c>
      <c r="I26" s="60" t="s">
        <v>1</v>
      </c>
    </row>
    <row r="27" spans="2:9" s="3" customFormat="1" x14ac:dyDescent="0.25">
      <c r="B27" s="57"/>
      <c r="C27" s="22" t="s">
        <v>7</v>
      </c>
      <c r="D27" s="31">
        <v>0</v>
      </c>
      <c r="E27" s="19">
        <f t="shared" si="4"/>
        <v>0</v>
      </c>
      <c r="F27" s="32">
        <v>0</v>
      </c>
      <c r="G27" s="19">
        <f t="shared" si="5"/>
        <v>0</v>
      </c>
      <c r="H27" s="59" t="s">
        <v>1</v>
      </c>
      <c r="I27" s="60" t="s">
        <v>1</v>
      </c>
    </row>
    <row r="28" spans="2:9" s="17" customFormat="1" x14ac:dyDescent="0.25">
      <c r="B28" s="56"/>
      <c r="C28" s="26" t="s">
        <v>17</v>
      </c>
      <c r="D28" s="33">
        <f>D25+D26+D27</f>
        <v>30076114</v>
      </c>
      <c r="E28" s="34">
        <f>E25+E26+E27</f>
        <v>0.12354062896638787</v>
      </c>
      <c r="F28" s="33">
        <f>F25+F26+F27</f>
        <v>36940658</v>
      </c>
      <c r="G28" s="34">
        <f>SUM(G25:G27)</f>
        <v>0.13908183325762469</v>
      </c>
      <c r="H28" s="35">
        <f t="shared" ref="H28" si="6">(F28-D28)/D28</f>
        <v>0.22823906040521058</v>
      </c>
      <c r="I28" s="36">
        <f t="shared" ref="I28" si="7">(G28-E28)/E28</f>
        <v>0.12579832579179409</v>
      </c>
    </row>
    <row r="29" spans="2:9" s="3" customFormat="1" ht="16.5" thickBot="1" x14ac:dyDescent="0.3">
      <c r="B29" s="58"/>
      <c r="C29" s="37" t="s">
        <v>53</v>
      </c>
      <c r="D29" s="38">
        <f>D24+D25</f>
        <v>243451197</v>
      </c>
      <c r="E29" s="51">
        <f>E24+E25</f>
        <v>0.99999999999999989</v>
      </c>
      <c r="F29" s="38">
        <f>SUM(F24:F27)</f>
        <v>265603761</v>
      </c>
      <c r="G29" s="51">
        <f>G24+G28</f>
        <v>1</v>
      </c>
      <c r="H29" s="39">
        <f t="shared" ref="H29" si="8">(F29-D29)/D29</f>
        <v>9.0993859438694813E-2</v>
      </c>
      <c r="I29" s="40">
        <f t="shared" ref="I29" si="9">(G29-E29)/E29</f>
        <v>1.1102230246251565E-16</v>
      </c>
    </row>
    <row r="30" spans="2:9" x14ac:dyDescent="0.25">
      <c r="B30" s="10"/>
      <c r="C30" s="11"/>
      <c r="D30" s="6"/>
      <c r="E30" s="12"/>
      <c r="F30" s="6"/>
      <c r="G30" s="12"/>
      <c r="H30" s="13"/>
    </row>
    <row r="31" spans="2:9" x14ac:dyDescent="0.25">
      <c r="B31" s="10"/>
      <c r="C31" s="11"/>
      <c r="D31" s="6"/>
      <c r="E31" s="12"/>
      <c r="F31" s="6"/>
      <c r="G31" s="12"/>
      <c r="H31" s="13"/>
    </row>
    <row r="32" spans="2:9" x14ac:dyDescent="0.25">
      <c r="F32" s="9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errors="dash" horizontalDpi="4294967293" r:id="rId1"/>
  <headerFooter>
    <oddHeader>&amp;LAgencija za osiguranje u BiH&amp;CStatistika tržišta osiguranja&amp;RGodišnje izvješće</oddHeader>
    <oddFooter>&amp;CU izvješće su uključeni podatci zaključno s 31.12.2006. godine.</oddFooter>
  </headerFooter>
  <ignoredErrors>
    <ignoredError sqref="G24 E24" formula="1"/>
    <ignoredError sqref="B6:B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6.7109375" style="1" customWidth="1"/>
    <col min="9" max="9" width="12.7109375" style="1" customWidth="1"/>
    <col min="10" max="16384" width="10.28515625" style="1"/>
  </cols>
  <sheetData>
    <row r="2" spans="2:9" x14ac:dyDescent="0.25">
      <c r="B2" s="61" t="s">
        <v>15</v>
      </c>
      <c r="C2" s="62"/>
      <c r="D2" s="62"/>
      <c r="E2" s="62"/>
      <c r="F2" s="62"/>
      <c r="G2" s="62"/>
      <c r="H2" s="62"/>
      <c r="I2" s="63"/>
    </row>
    <row r="3" spans="2:9" ht="16.5" thickBot="1" x14ac:dyDescent="0.3">
      <c r="B3" s="2"/>
      <c r="C3" s="3"/>
    </row>
    <row r="4" spans="2:9" ht="15.75" customHeight="1" x14ac:dyDescent="0.25">
      <c r="B4" s="75"/>
      <c r="C4" s="64" t="s">
        <v>2</v>
      </c>
      <c r="D4" s="73" t="s">
        <v>10</v>
      </c>
      <c r="E4" s="64" t="s">
        <v>3</v>
      </c>
      <c r="F4" s="73" t="s">
        <v>11</v>
      </c>
      <c r="G4" s="64" t="s">
        <v>3</v>
      </c>
      <c r="H4" s="66" t="s">
        <v>8</v>
      </c>
      <c r="I4" s="68" t="s">
        <v>9</v>
      </c>
    </row>
    <row r="5" spans="2:9" x14ac:dyDescent="0.25">
      <c r="B5" s="76"/>
      <c r="C5" s="72"/>
      <c r="D5" s="74"/>
      <c r="E5" s="65" t="s">
        <v>0</v>
      </c>
      <c r="F5" s="74"/>
      <c r="G5" s="65" t="s">
        <v>0</v>
      </c>
      <c r="H5" s="67"/>
      <c r="I5" s="69"/>
    </row>
    <row r="6" spans="2:9" x14ac:dyDescent="0.25">
      <c r="B6" s="55" t="s">
        <v>19</v>
      </c>
      <c r="C6" s="47" t="s">
        <v>20</v>
      </c>
      <c r="D6" s="18">
        <v>5834270</v>
      </c>
      <c r="E6" s="41">
        <f t="shared" ref="E6:E23" si="0">D6/$D$29</f>
        <v>6.4469954093196252E-2</v>
      </c>
      <c r="F6" s="42">
        <v>6218611</v>
      </c>
      <c r="G6" s="41">
        <f t="shared" ref="G6:G23" si="1">F6/$F$29</f>
        <v>6.5465085945801749E-2</v>
      </c>
      <c r="H6" s="20">
        <f>(F6-D6)/D6</f>
        <v>6.5876450695631153E-2</v>
      </c>
      <c r="I6" s="21">
        <f>(G6-E6)/E6</f>
        <v>1.5435591146333952E-2</v>
      </c>
    </row>
    <row r="7" spans="2:9" x14ac:dyDescent="0.25">
      <c r="B7" s="55" t="s">
        <v>21</v>
      </c>
      <c r="C7" s="47" t="s">
        <v>4</v>
      </c>
      <c r="D7" s="18">
        <v>451364</v>
      </c>
      <c r="E7" s="41">
        <f t="shared" si="0"/>
        <v>4.9876704985064857E-3</v>
      </c>
      <c r="F7" s="42">
        <v>435942</v>
      </c>
      <c r="G7" s="41">
        <f t="shared" si="1"/>
        <v>4.5892853721489742E-3</v>
      </c>
      <c r="H7" s="20">
        <f t="shared" ref="H7:H19" si="2">(F7-D7)/D7</f>
        <v>-3.4167545484354092E-2</v>
      </c>
      <c r="I7" s="21">
        <f t="shared" ref="I7:I19" si="3">(G7-E7)/E7</f>
        <v>-7.9873986558816265E-2</v>
      </c>
    </row>
    <row r="8" spans="2:9" x14ac:dyDescent="0.25">
      <c r="B8" s="55" t="s">
        <v>22</v>
      </c>
      <c r="C8" s="48" t="s">
        <v>23</v>
      </c>
      <c r="D8" s="23">
        <v>3574931</v>
      </c>
      <c r="E8" s="41">
        <f t="shared" si="0"/>
        <v>3.950376610207347E-2</v>
      </c>
      <c r="F8" s="42">
        <v>4662674</v>
      </c>
      <c r="G8" s="41">
        <f t="shared" si="1"/>
        <v>4.9085294794489517E-2</v>
      </c>
      <c r="H8" s="20">
        <f t="shared" si="2"/>
        <v>0.30426964884077484</v>
      </c>
      <c r="I8" s="21">
        <f t="shared" si="3"/>
        <v>0.24254722113477512</v>
      </c>
    </row>
    <row r="9" spans="2:9" x14ac:dyDescent="0.25">
      <c r="B9" s="55" t="s">
        <v>24</v>
      </c>
      <c r="C9" s="48" t="s">
        <v>25</v>
      </c>
      <c r="D9" s="43">
        <v>0</v>
      </c>
      <c r="E9" s="41">
        <f t="shared" si="0"/>
        <v>0</v>
      </c>
      <c r="F9" s="42">
        <v>0</v>
      </c>
      <c r="G9" s="41">
        <f t="shared" si="1"/>
        <v>0</v>
      </c>
      <c r="H9" s="59" t="s">
        <v>1</v>
      </c>
      <c r="I9" s="60" t="s">
        <v>1</v>
      </c>
    </row>
    <row r="10" spans="2:9" x14ac:dyDescent="0.25">
      <c r="B10" s="55" t="s">
        <v>26</v>
      </c>
      <c r="C10" s="48" t="s">
        <v>27</v>
      </c>
      <c r="D10" s="23">
        <v>11030</v>
      </c>
      <c r="E10" s="41">
        <f t="shared" si="0"/>
        <v>1.2188390212450825E-4</v>
      </c>
      <c r="F10" s="42">
        <v>3356</v>
      </c>
      <c r="G10" s="41">
        <f t="shared" si="1"/>
        <v>3.5329566109555765E-5</v>
      </c>
      <c r="H10" s="20">
        <f t="shared" si="2"/>
        <v>-0.69573889392565735</v>
      </c>
      <c r="I10" s="21">
        <f t="shared" si="3"/>
        <v>-0.71013755308338022</v>
      </c>
    </row>
    <row r="11" spans="2:9" x14ac:dyDescent="0.25">
      <c r="B11" s="55" t="s">
        <v>28</v>
      </c>
      <c r="C11" s="48" t="s">
        <v>29</v>
      </c>
      <c r="D11" s="18">
        <v>0</v>
      </c>
      <c r="E11" s="41">
        <f t="shared" si="0"/>
        <v>0</v>
      </c>
      <c r="F11" s="42">
        <v>6871</v>
      </c>
      <c r="G11" s="41">
        <f t="shared" si="1"/>
        <v>7.2332970422752583E-5</v>
      </c>
      <c r="H11" s="59" t="s">
        <v>1</v>
      </c>
      <c r="I11" s="60" t="s">
        <v>1</v>
      </c>
    </row>
    <row r="12" spans="2:9" x14ac:dyDescent="0.25">
      <c r="B12" s="55" t="s">
        <v>30</v>
      </c>
      <c r="C12" s="48" t="s">
        <v>31</v>
      </c>
      <c r="D12" s="18">
        <v>439938</v>
      </c>
      <c r="E12" s="41">
        <f t="shared" si="0"/>
        <v>4.8614107101406989E-3</v>
      </c>
      <c r="F12" s="42">
        <v>374007</v>
      </c>
      <c r="G12" s="41">
        <f t="shared" si="1"/>
        <v>3.9372780190514373E-3</v>
      </c>
      <c r="H12" s="20">
        <f t="shared" si="2"/>
        <v>-0.14986429906032214</v>
      </c>
      <c r="I12" s="21">
        <f t="shared" si="3"/>
        <v>-0.19009558051977785</v>
      </c>
    </row>
    <row r="13" spans="2:9" x14ac:dyDescent="0.25">
      <c r="B13" s="55" t="s">
        <v>32</v>
      </c>
      <c r="C13" s="48" t="s">
        <v>33</v>
      </c>
      <c r="D13" s="18">
        <v>6168855</v>
      </c>
      <c r="E13" s="41">
        <f t="shared" si="0"/>
        <v>6.8167191209454511E-2</v>
      </c>
      <c r="F13" s="42">
        <v>4728817</v>
      </c>
      <c r="G13" s="41">
        <f t="shared" si="1"/>
        <v>4.9781600959919889E-2</v>
      </c>
      <c r="H13" s="20">
        <f t="shared" si="2"/>
        <v>-0.23343683714400809</v>
      </c>
      <c r="I13" s="21">
        <f t="shared" si="3"/>
        <v>-0.26971318494027396</v>
      </c>
    </row>
    <row r="14" spans="2:9" x14ac:dyDescent="0.25">
      <c r="B14" s="55" t="s">
        <v>34</v>
      </c>
      <c r="C14" s="48" t="s">
        <v>35</v>
      </c>
      <c r="D14" s="18">
        <v>2892361</v>
      </c>
      <c r="E14" s="41">
        <f t="shared" si="0"/>
        <v>3.1961218951291455E-2</v>
      </c>
      <c r="F14" s="42">
        <v>3208200</v>
      </c>
      <c r="G14" s="41">
        <f t="shared" si="1"/>
        <v>3.3773633490070558E-2</v>
      </c>
      <c r="H14" s="20">
        <f t="shared" si="2"/>
        <v>0.10919764164984938</v>
      </c>
      <c r="I14" s="21">
        <f t="shared" si="3"/>
        <v>5.6706677600162958E-2</v>
      </c>
    </row>
    <row r="15" spans="2:9" x14ac:dyDescent="0.25">
      <c r="B15" s="55" t="s">
        <v>36</v>
      </c>
      <c r="C15" s="48" t="s">
        <v>37</v>
      </c>
      <c r="D15" s="18">
        <v>69142499</v>
      </c>
      <c r="E15" s="41">
        <f t="shared" si="0"/>
        <v>0.76403967187306521</v>
      </c>
      <c r="F15" s="42">
        <v>72161131</v>
      </c>
      <c r="G15" s="41">
        <f t="shared" si="1"/>
        <v>0.75966074141978956</v>
      </c>
      <c r="H15" s="20">
        <f t="shared" si="2"/>
        <v>4.3658126964719629E-2</v>
      </c>
      <c r="I15" s="21">
        <f t="shared" si="3"/>
        <v>-5.7312867570614079E-3</v>
      </c>
    </row>
    <row r="16" spans="2:9" x14ac:dyDescent="0.25">
      <c r="B16" s="55" t="s">
        <v>38</v>
      </c>
      <c r="C16" s="48" t="s">
        <v>39</v>
      </c>
      <c r="D16" s="44">
        <v>3483</v>
      </c>
      <c r="E16" s="41">
        <f t="shared" si="0"/>
        <v>3.8487908531247704E-5</v>
      </c>
      <c r="F16" s="42">
        <v>4081</v>
      </c>
      <c r="G16" s="41">
        <f t="shared" si="1"/>
        <v>4.2961847226786967E-5</v>
      </c>
      <c r="H16" s="20">
        <f t="shared" si="2"/>
        <v>0.17169107091587713</v>
      </c>
      <c r="I16" s="21">
        <f t="shared" si="3"/>
        <v>0.11624270754818869</v>
      </c>
    </row>
    <row r="17" spans="2:9" x14ac:dyDescent="0.25">
      <c r="B17" s="55" t="s">
        <v>40</v>
      </c>
      <c r="C17" s="48" t="s">
        <v>41</v>
      </c>
      <c r="D17" s="18">
        <v>0</v>
      </c>
      <c r="E17" s="41">
        <f t="shared" si="0"/>
        <v>0</v>
      </c>
      <c r="F17" s="42">
        <v>0</v>
      </c>
      <c r="G17" s="41">
        <f t="shared" si="1"/>
        <v>0</v>
      </c>
      <c r="H17" s="59" t="s">
        <v>1</v>
      </c>
      <c r="I17" s="60" t="s">
        <v>1</v>
      </c>
    </row>
    <row r="18" spans="2:9" x14ac:dyDescent="0.25">
      <c r="B18" s="55" t="s">
        <v>42</v>
      </c>
      <c r="C18" s="48" t="s">
        <v>43</v>
      </c>
      <c r="D18" s="18">
        <v>98409</v>
      </c>
      <c r="E18" s="41">
        <f t="shared" si="0"/>
        <v>1.087440881611127E-3</v>
      </c>
      <c r="F18" s="42">
        <v>123549</v>
      </c>
      <c r="G18" s="41">
        <f t="shared" si="1"/>
        <v>1.3006354479348943E-3</v>
      </c>
      <c r="H18" s="20">
        <f t="shared" si="2"/>
        <v>0.2554644392281194</v>
      </c>
      <c r="I18" s="21">
        <f t="shared" si="3"/>
        <v>0.1960516382351776</v>
      </c>
    </row>
    <row r="19" spans="2:9" x14ac:dyDescent="0.25">
      <c r="B19" s="55" t="s">
        <v>44</v>
      </c>
      <c r="C19" s="48" t="s">
        <v>5</v>
      </c>
      <c r="D19" s="18">
        <v>7941</v>
      </c>
      <c r="E19" s="41">
        <f t="shared" si="0"/>
        <v>8.7749779398977327E-5</v>
      </c>
      <c r="F19" s="42">
        <v>60108</v>
      </c>
      <c r="G19" s="41">
        <f t="shared" si="1"/>
        <v>6.3277400468211495E-4</v>
      </c>
      <c r="H19" s="20">
        <f t="shared" si="2"/>
        <v>6.5693237627502832</v>
      </c>
      <c r="I19" s="21">
        <f t="shared" si="3"/>
        <v>6.2111178970039616</v>
      </c>
    </row>
    <row r="20" spans="2:9" x14ac:dyDescent="0.25">
      <c r="B20" s="55" t="s">
        <v>45</v>
      </c>
      <c r="C20" s="48" t="s">
        <v>46</v>
      </c>
      <c r="D20" s="18">
        <v>0</v>
      </c>
      <c r="E20" s="41">
        <f t="shared" si="0"/>
        <v>0</v>
      </c>
      <c r="F20" s="42">
        <v>0</v>
      </c>
      <c r="G20" s="41">
        <f t="shared" si="1"/>
        <v>0</v>
      </c>
      <c r="H20" s="59" t="s">
        <v>1</v>
      </c>
      <c r="I20" s="60" t="s">
        <v>1</v>
      </c>
    </row>
    <row r="21" spans="2:9" x14ac:dyDescent="0.25">
      <c r="B21" s="55" t="s">
        <v>47</v>
      </c>
      <c r="C21" s="48" t="s">
        <v>12</v>
      </c>
      <c r="D21" s="18">
        <v>0</v>
      </c>
      <c r="E21" s="41">
        <f t="shared" si="0"/>
        <v>0</v>
      </c>
      <c r="F21" s="42">
        <v>0</v>
      </c>
      <c r="G21" s="41">
        <f t="shared" si="1"/>
        <v>0</v>
      </c>
      <c r="H21" s="59" t="s">
        <v>1</v>
      </c>
      <c r="I21" s="60" t="s">
        <v>1</v>
      </c>
    </row>
    <row r="22" spans="2:9" x14ac:dyDescent="0.25">
      <c r="B22" s="55" t="s">
        <v>48</v>
      </c>
      <c r="C22" s="48" t="s">
        <v>49</v>
      </c>
      <c r="D22" s="25">
        <v>0</v>
      </c>
      <c r="E22" s="41">
        <f t="shared" si="0"/>
        <v>0</v>
      </c>
      <c r="F22" s="42">
        <v>0</v>
      </c>
      <c r="G22" s="41">
        <f t="shared" si="1"/>
        <v>0</v>
      </c>
      <c r="H22" s="59" t="s">
        <v>1</v>
      </c>
      <c r="I22" s="60" t="s">
        <v>1</v>
      </c>
    </row>
    <row r="23" spans="2:9" x14ac:dyDescent="0.25">
      <c r="B23" s="55" t="s">
        <v>50</v>
      </c>
      <c r="C23" s="48" t="s">
        <v>51</v>
      </c>
      <c r="D23" s="18">
        <v>0</v>
      </c>
      <c r="E23" s="41">
        <f t="shared" si="0"/>
        <v>0</v>
      </c>
      <c r="F23" s="42">
        <v>0</v>
      </c>
      <c r="G23" s="41">
        <f t="shared" si="1"/>
        <v>0</v>
      </c>
      <c r="H23" s="59" t="s">
        <v>1</v>
      </c>
      <c r="I23" s="60" t="s">
        <v>1</v>
      </c>
    </row>
    <row r="24" spans="2:9" s="3" customFormat="1" x14ac:dyDescent="0.25">
      <c r="B24" s="56"/>
      <c r="C24" s="49" t="s">
        <v>16</v>
      </c>
      <c r="D24" s="27">
        <f>SUM(D6:D23)</f>
        <v>88625081</v>
      </c>
      <c r="E24" s="45">
        <f>SUM(E6:E23)</f>
        <v>0.97932644590939399</v>
      </c>
      <c r="F24" s="27">
        <f>SUM(F6:F23)</f>
        <v>91987347</v>
      </c>
      <c r="G24" s="45">
        <f>SUM(G6:G23)</f>
        <v>0.96837695383764777</v>
      </c>
      <c r="H24" s="35">
        <f t="shared" ref="H24:I25" si="4">(F24-D24)/D24</f>
        <v>3.7938086623582327E-2</v>
      </c>
      <c r="I24" s="36">
        <f t="shared" si="4"/>
        <v>-1.1180635545462701E-2</v>
      </c>
    </row>
    <row r="25" spans="2:9" ht="15.75" customHeight="1" x14ac:dyDescent="0.25">
      <c r="B25" s="57">
        <v>19</v>
      </c>
      <c r="C25" s="47" t="s">
        <v>6</v>
      </c>
      <c r="D25" s="18">
        <v>1870873</v>
      </c>
      <c r="E25" s="41">
        <f>D25/$D$29</f>
        <v>2.0673554090606085E-2</v>
      </c>
      <c r="F25" s="42">
        <v>3003913</v>
      </c>
      <c r="G25" s="41">
        <f>F25/$F$29</f>
        <v>3.1623046162352203E-2</v>
      </c>
      <c r="H25" s="20">
        <f t="shared" si="4"/>
        <v>0.6056210122226362</v>
      </c>
      <c r="I25" s="21">
        <f t="shared" si="4"/>
        <v>0.52963762417229887</v>
      </c>
    </row>
    <row r="26" spans="2:9" x14ac:dyDescent="0.25">
      <c r="B26" s="57"/>
      <c r="C26" s="47" t="s">
        <v>52</v>
      </c>
      <c r="D26" s="18">
        <v>0</v>
      </c>
      <c r="E26" s="41">
        <f>D26/$D$29</f>
        <v>0</v>
      </c>
      <c r="F26" s="42">
        <v>0</v>
      </c>
      <c r="G26" s="41">
        <f>F26/$F$29</f>
        <v>0</v>
      </c>
      <c r="H26" s="59" t="s">
        <v>1</v>
      </c>
      <c r="I26" s="60" t="s">
        <v>1</v>
      </c>
    </row>
    <row r="27" spans="2:9" s="3" customFormat="1" x14ac:dyDescent="0.25">
      <c r="B27" s="57"/>
      <c r="C27" s="22" t="s">
        <v>7</v>
      </c>
      <c r="D27" s="31">
        <v>0</v>
      </c>
      <c r="E27" s="19">
        <f t="shared" ref="E27" si="5">D27/$D$29</f>
        <v>0</v>
      </c>
      <c r="F27" s="32">
        <v>0</v>
      </c>
      <c r="G27" s="19">
        <f t="shared" ref="G27" si="6">F27/$F$29</f>
        <v>0</v>
      </c>
      <c r="H27" s="59" t="s">
        <v>1</v>
      </c>
      <c r="I27" s="60" t="s">
        <v>1</v>
      </c>
    </row>
    <row r="28" spans="2:9" s="3" customFormat="1" x14ac:dyDescent="0.25">
      <c r="B28" s="56"/>
      <c r="C28" s="26" t="s">
        <v>17</v>
      </c>
      <c r="D28" s="46">
        <f>SUM(D25:D27)</f>
        <v>1870873</v>
      </c>
      <c r="E28" s="45">
        <f>SUM(E25:E27)</f>
        <v>2.0673554090606085E-2</v>
      </c>
      <c r="F28" s="46">
        <f>SUM(F25:F27)</f>
        <v>3003913</v>
      </c>
      <c r="G28" s="45">
        <f>SUM(G25:G27)</f>
        <v>3.1623046162352203E-2</v>
      </c>
      <c r="H28" s="35">
        <f>(F28-D28)/D28</f>
        <v>0.6056210122226362</v>
      </c>
      <c r="I28" s="36">
        <f>(G28-E28)/E28</f>
        <v>0.52963762417229887</v>
      </c>
    </row>
    <row r="29" spans="2:9" s="3" customFormat="1" ht="16.5" thickBot="1" x14ac:dyDescent="0.3">
      <c r="B29" s="58"/>
      <c r="C29" s="37" t="s">
        <v>18</v>
      </c>
      <c r="D29" s="38">
        <f>D24+D28</f>
        <v>90495954</v>
      </c>
      <c r="E29" s="50">
        <f>E24+E28</f>
        <v>1</v>
      </c>
      <c r="F29" s="38">
        <f>F24+F28</f>
        <v>94991260</v>
      </c>
      <c r="G29" s="50">
        <f>G24+G28</f>
        <v>1</v>
      </c>
      <c r="H29" s="39">
        <f>(F29-D29)/D29</f>
        <v>4.967411029226787E-2</v>
      </c>
      <c r="I29" s="40">
        <f>(G29-E29)/E29</f>
        <v>0</v>
      </c>
    </row>
    <row r="30" spans="2:9" x14ac:dyDescent="0.25">
      <c r="B30" s="14"/>
      <c r="C30" s="15"/>
    </row>
    <row r="31" spans="2:9" x14ac:dyDescent="0.25">
      <c r="B31" s="14"/>
      <c r="C31" s="15"/>
      <c r="D31" s="6"/>
      <c r="E31" s="16"/>
      <c r="F31" s="6"/>
      <c r="G31" s="16"/>
      <c r="H31" s="13"/>
    </row>
    <row r="32" spans="2:9" x14ac:dyDescent="0.25">
      <c r="F32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errors="dash" horizontalDpi="4294967293" r:id="rId1"/>
  <headerFooter>
    <oddHeader>&amp;LAgencija za osiguranje u BiH&amp;CStatistika tržišta osiguranja&amp;RGodišnje izvješće</oddHeader>
    <oddFooter>&amp;CU izvješće su uključeni podatci zaključno s 31.12.2006. godine.</oddFooter>
  </headerFooter>
  <ignoredErrors>
    <ignoredError sqref="G24 E24" formula="1"/>
    <ignoredError sqref="B6: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2016-12-29T11:38:22Z</cp:lastPrinted>
  <dcterms:created xsi:type="dcterms:W3CDTF">2011-07-19T08:09:31Z</dcterms:created>
  <dcterms:modified xsi:type="dcterms:W3CDTF">2018-02-20T13:58:30Z</dcterms:modified>
</cp:coreProperties>
</file>