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80" windowHeight="8835"/>
  </bookViews>
  <sheets>
    <sheet name="Udio" sheetId="4" r:id="rId1"/>
    <sheet name="HHI - Životno" sheetId="5" r:id="rId2"/>
    <sheet name="HHI - Neživotno" sheetId="6" r:id="rId3"/>
    <sheet name="HHI - Ukupno" sheetId="7" r:id="rId4"/>
  </sheets>
  <calcPr calcId="145621"/>
</workbook>
</file>

<file path=xl/calcChain.xml><?xml version="1.0" encoding="utf-8"?>
<calcChain xmlns="http://schemas.openxmlformats.org/spreadsheetml/2006/main">
  <c r="I32" i="7" l="1"/>
  <c r="J6" i="7" s="1"/>
  <c r="F32" i="7"/>
  <c r="G14" i="7" s="1"/>
  <c r="H14" i="7" s="1"/>
  <c r="C32" i="7"/>
  <c r="D14" i="7" s="1"/>
  <c r="E14" i="7" s="1"/>
  <c r="I32" i="6"/>
  <c r="J30" i="6" s="1"/>
  <c r="K30" i="6" s="1"/>
  <c r="F32" i="6"/>
  <c r="G30" i="6" s="1"/>
  <c r="H30" i="6" s="1"/>
  <c r="G24" i="6"/>
  <c r="H24" i="6" s="1"/>
  <c r="G14" i="6"/>
  <c r="H14" i="6" s="1"/>
  <c r="G13" i="6"/>
  <c r="H13" i="6" s="1"/>
  <c r="C32" i="6"/>
  <c r="D30" i="6" s="1"/>
  <c r="E30" i="6" s="1"/>
  <c r="I16" i="5"/>
  <c r="F16" i="5"/>
  <c r="C16" i="5"/>
  <c r="G6" i="6"/>
  <c r="D10" i="5"/>
  <c r="E10" i="5" s="1"/>
  <c r="G7" i="5"/>
  <c r="G8" i="7"/>
  <c r="H8" i="7" s="1"/>
  <c r="G13" i="7"/>
  <c r="H13" i="7" s="1"/>
  <c r="D28" i="7"/>
  <c r="E28" i="7" s="1"/>
  <c r="D20" i="7"/>
  <c r="E20" i="7" s="1"/>
  <c r="G20" i="7"/>
  <c r="H20" i="7" s="1"/>
  <c r="G24" i="7"/>
  <c r="H24" i="7" s="1"/>
  <c r="G29" i="7"/>
  <c r="H29" i="7" s="1"/>
  <c r="D21" i="7"/>
  <c r="E21" i="7" s="1"/>
  <c r="G21" i="7"/>
  <c r="H21" i="7" s="1"/>
  <c r="G27" i="7"/>
  <c r="H27" i="7" s="1"/>
  <c r="D17" i="7"/>
  <c r="E17" i="7" s="1"/>
  <c r="G17" i="7"/>
  <c r="H17" i="7" s="1"/>
  <c r="G23" i="7"/>
  <c r="H23" i="7" s="1"/>
  <c r="G26" i="7"/>
  <c r="H26" i="7" s="1"/>
  <c r="D31" i="7"/>
  <c r="E31" i="7" s="1"/>
  <c r="G31" i="7"/>
  <c r="H31" i="7" s="1"/>
  <c r="G22" i="7"/>
  <c r="H22" i="7" s="1"/>
  <c r="D30" i="7"/>
  <c r="E30" i="7" s="1"/>
  <c r="G30" i="7"/>
  <c r="H30" i="7" s="1"/>
  <c r="J14" i="7" l="1"/>
  <c r="K14" i="7" s="1"/>
  <c r="J30" i="7"/>
  <c r="K30" i="7" s="1"/>
  <c r="J26" i="7"/>
  <c r="K26" i="7" s="1"/>
  <c r="J23" i="7"/>
  <c r="K23" i="7" s="1"/>
  <c r="J17" i="7"/>
  <c r="K17" i="7" s="1"/>
  <c r="J29" i="7"/>
  <c r="K29" i="7" s="1"/>
  <c r="J24" i="7"/>
  <c r="K24" i="7" s="1"/>
  <c r="J20" i="7"/>
  <c r="K20" i="7" s="1"/>
  <c r="J11" i="7"/>
  <c r="K11" i="7" s="1"/>
  <c r="J16" i="7"/>
  <c r="K16" i="7" s="1"/>
  <c r="J22" i="7"/>
  <c r="K22" i="7" s="1"/>
  <c r="J31" i="7"/>
  <c r="K31" i="7" s="1"/>
  <c r="J18" i="7"/>
  <c r="K18" i="7" s="1"/>
  <c r="J27" i="7"/>
  <c r="K27" i="7" s="1"/>
  <c r="J21" i="7"/>
  <c r="K21" i="7" s="1"/>
  <c r="J28" i="7"/>
  <c r="K28" i="7" s="1"/>
  <c r="J19" i="7"/>
  <c r="K19" i="7" s="1"/>
  <c r="J12" i="7"/>
  <c r="K12" i="7" s="1"/>
  <c r="J25" i="7"/>
  <c r="K25" i="7" s="1"/>
  <c r="J13" i="7"/>
  <c r="K13" i="7" s="1"/>
  <c r="J9" i="7"/>
  <c r="K9" i="7" s="1"/>
  <c r="G6" i="7"/>
  <c r="G19" i="7"/>
  <c r="H19" i="7" s="1"/>
  <c r="G12" i="7"/>
  <c r="H12" i="7" s="1"/>
  <c r="G25" i="7"/>
  <c r="H25" i="7" s="1"/>
  <c r="D26" i="7"/>
  <c r="E26" i="7" s="1"/>
  <c r="D12" i="7"/>
  <c r="E12" i="7" s="1"/>
  <c r="D18" i="7"/>
  <c r="E18" i="7" s="1"/>
  <c r="D13" i="7"/>
  <c r="E13" i="7" s="1"/>
  <c r="D10" i="7"/>
  <c r="E10" i="7" s="1"/>
  <c r="D8" i="7"/>
  <c r="E8" i="7" s="1"/>
  <c r="D6" i="7"/>
  <c r="D22" i="7"/>
  <c r="E22" i="7" s="1"/>
  <c r="D23" i="7"/>
  <c r="E23" i="7" s="1"/>
  <c r="D27" i="7"/>
  <c r="E27" i="7" s="1"/>
  <c r="D29" i="7"/>
  <c r="E29" i="7" s="1"/>
  <c r="D24" i="7"/>
  <c r="E24" i="7" s="1"/>
  <c r="D19" i="7"/>
  <c r="E19" i="7" s="1"/>
  <c r="D11" i="7"/>
  <c r="E11" i="7" s="1"/>
  <c r="D25" i="7"/>
  <c r="E25" i="7" s="1"/>
  <c r="D16" i="7"/>
  <c r="E16" i="7" s="1"/>
  <c r="J10" i="7"/>
  <c r="K10" i="7" s="1"/>
  <c r="G28" i="7"/>
  <c r="H28" i="7" s="1"/>
  <c r="G11" i="7"/>
  <c r="H11" i="7" s="1"/>
  <c r="G18" i="7"/>
  <c r="H18" i="7" s="1"/>
  <c r="G16" i="7"/>
  <c r="H16" i="7" s="1"/>
  <c r="G9" i="7"/>
  <c r="H9" i="7" s="1"/>
  <c r="D6" i="6"/>
  <c r="D13" i="6"/>
  <c r="E13" i="6" s="1"/>
  <c r="J6" i="6"/>
  <c r="J24" i="6"/>
  <c r="K24" i="6" s="1"/>
  <c r="J14" i="6"/>
  <c r="K14" i="6" s="1"/>
  <c r="J13" i="6"/>
  <c r="K13" i="6" s="1"/>
  <c r="J27" i="6"/>
  <c r="K27" i="6" s="1"/>
  <c r="J26" i="6"/>
  <c r="K26" i="6" s="1"/>
  <c r="G28" i="6"/>
  <c r="H28" i="6" s="1"/>
  <c r="G29" i="6"/>
  <c r="H29" i="6" s="1"/>
  <c r="G27" i="6"/>
  <c r="H27" i="6" s="1"/>
  <c r="G17" i="6"/>
  <c r="H17" i="6" s="1"/>
  <c r="G20" i="6"/>
  <c r="H20" i="6" s="1"/>
  <c r="G19" i="6"/>
  <c r="H19" i="6" s="1"/>
  <c r="G10" i="6"/>
  <c r="H10" i="6" s="1"/>
  <c r="G16" i="6"/>
  <c r="H16" i="6" s="1"/>
  <c r="G12" i="6"/>
  <c r="H12" i="6" s="1"/>
  <c r="G31" i="6"/>
  <c r="H31" i="6" s="1"/>
  <c r="G22" i="6"/>
  <c r="H22" i="6" s="1"/>
  <c r="G21" i="6"/>
  <c r="H21" i="6" s="1"/>
  <c r="G25" i="6"/>
  <c r="H25" i="6" s="1"/>
  <c r="G23" i="6"/>
  <c r="H23" i="6" s="1"/>
  <c r="G26" i="6"/>
  <c r="H26" i="6" s="1"/>
  <c r="G11" i="6"/>
  <c r="H11" i="6" s="1"/>
  <c r="G15" i="6"/>
  <c r="H15" i="6" s="1"/>
  <c r="D14" i="6"/>
  <c r="E14" i="6" s="1"/>
  <c r="J28" i="6"/>
  <c r="K28" i="6" s="1"/>
  <c r="J20" i="6"/>
  <c r="K20" i="6" s="1"/>
  <c r="J16" i="6"/>
  <c r="K16" i="6" s="1"/>
  <c r="D24" i="6"/>
  <c r="E24" i="6" s="1"/>
  <c r="G9" i="6"/>
  <c r="H9" i="6" s="1"/>
  <c r="D21" i="6"/>
  <c r="E21" i="6" s="1"/>
  <c r="D28" i="6"/>
  <c r="E28" i="6" s="1"/>
  <c r="D18" i="6"/>
  <c r="E18" i="6" s="1"/>
  <c r="D31" i="6"/>
  <c r="D15" i="6"/>
  <c r="E15" i="6" s="1"/>
  <c r="J29" i="6"/>
  <c r="K29" i="6" s="1"/>
  <c r="J17" i="6"/>
  <c r="K17" i="6" s="1"/>
  <c r="J23" i="6"/>
  <c r="K23" i="6" s="1"/>
  <c r="J10" i="6"/>
  <c r="K10" i="6" s="1"/>
  <c r="J15" i="6"/>
  <c r="K15" i="6" s="1"/>
  <c r="G10" i="5"/>
  <c r="H10" i="5" s="1"/>
  <c r="D29" i="6"/>
  <c r="E29" i="6" s="1"/>
  <c r="D22" i="6"/>
  <c r="E22" i="6" s="1"/>
  <c r="D27" i="6"/>
  <c r="E27" i="6" s="1"/>
  <c r="D25" i="6"/>
  <c r="E25" i="6" s="1"/>
  <c r="D19" i="6"/>
  <c r="E19" i="6" s="1"/>
  <c r="D11" i="6"/>
  <c r="E11" i="6" s="1"/>
  <c r="D9" i="6"/>
  <c r="E9" i="6" s="1"/>
  <c r="D9" i="7"/>
  <c r="E9" i="7" s="1"/>
  <c r="G18" i="6"/>
  <c r="H18" i="6" s="1"/>
  <c r="G7" i="6"/>
  <c r="H7" i="6" s="1"/>
  <c r="J9" i="6"/>
  <c r="K9" i="6" s="1"/>
  <c r="J31" i="6"/>
  <c r="K31" i="6" s="1"/>
  <c r="J22" i="6"/>
  <c r="K22" i="6" s="1"/>
  <c r="J21" i="6"/>
  <c r="K21" i="6" s="1"/>
  <c r="J25" i="6"/>
  <c r="K25" i="6" s="1"/>
  <c r="J19" i="6"/>
  <c r="K19" i="6" s="1"/>
  <c r="J18" i="6"/>
  <c r="K18" i="6" s="1"/>
  <c r="J11" i="6"/>
  <c r="K11" i="6" s="1"/>
  <c r="J7" i="6"/>
  <c r="K7" i="6" s="1"/>
  <c r="J12" i="6"/>
  <c r="K12" i="6" s="1"/>
  <c r="D7" i="6"/>
  <c r="E7" i="6" s="1"/>
  <c r="D7" i="5"/>
  <c r="J7" i="7"/>
  <c r="K7" i="7" s="1"/>
  <c r="J15" i="7"/>
  <c r="K15" i="7" s="1"/>
  <c r="G10" i="7"/>
  <c r="H10" i="7" s="1"/>
  <c r="G15" i="7"/>
  <c r="H15" i="7" s="1"/>
  <c r="D15" i="7"/>
  <c r="E15" i="7" s="1"/>
  <c r="K6" i="6"/>
  <c r="J8" i="6"/>
  <c r="K8" i="6" s="1"/>
  <c r="H6" i="6"/>
  <c r="G8" i="6"/>
  <c r="H8" i="6" s="1"/>
  <c r="E6" i="6"/>
  <c r="D17" i="6"/>
  <c r="E17" i="6" s="1"/>
  <c r="D20" i="6"/>
  <c r="E20" i="6" s="1"/>
  <c r="D23" i="6"/>
  <c r="E23" i="6" s="1"/>
  <c r="D26" i="6"/>
  <c r="E26" i="6" s="1"/>
  <c r="D10" i="6"/>
  <c r="E10" i="6" s="1"/>
  <c r="D16" i="6"/>
  <c r="E16" i="6" s="1"/>
  <c r="D12" i="6"/>
  <c r="E12" i="6" s="1"/>
  <c r="D8" i="6"/>
  <c r="E8" i="6" s="1"/>
  <c r="G15" i="5"/>
  <c r="H15" i="5" s="1"/>
  <c r="D9" i="5"/>
  <c r="E9" i="5" s="1"/>
  <c r="G13" i="5"/>
  <c r="H13" i="5" s="1"/>
  <c r="G12" i="5"/>
  <c r="H12" i="5" s="1"/>
  <c r="G14" i="5"/>
  <c r="H14" i="5" s="1"/>
  <c r="G11" i="5"/>
  <c r="H11" i="5" s="1"/>
  <c r="G9" i="5"/>
  <c r="H9" i="5" s="1"/>
  <c r="H7" i="5"/>
  <c r="G6" i="5"/>
  <c r="G8" i="5"/>
  <c r="H8" i="5" s="1"/>
  <c r="D6" i="5"/>
  <c r="E7" i="5"/>
  <c r="D13" i="5"/>
  <c r="E13" i="5" s="1"/>
  <c r="D14" i="5"/>
  <c r="E14" i="5" s="1"/>
  <c r="D15" i="5"/>
  <c r="E15" i="5" s="1"/>
  <c r="D11" i="5"/>
  <c r="E11" i="5" s="1"/>
  <c r="D12" i="5"/>
  <c r="E12" i="5" s="1"/>
  <c r="D8" i="5"/>
  <c r="E8" i="5" s="1"/>
  <c r="E6" i="7"/>
  <c r="K6" i="7"/>
  <c r="H6" i="7"/>
  <c r="D7" i="7"/>
  <c r="E7" i="7" s="1"/>
  <c r="G7" i="7"/>
  <c r="H7" i="7" s="1"/>
  <c r="J8" i="7"/>
  <c r="K8" i="7" s="1"/>
  <c r="E6" i="5" l="1"/>
  <c r="E16" i="5" s="1"/>
  <c r="D21" i="5" s="1"/>
  <c r="D20" i="5"/>
  <c r="D16" i="5"/>
  <c r="F36" i="6"/>
  <c r="D36" i="6"/>
  <c r="D36" i="7"/>
  <c r="E36" i="7"/>
  <c r="F36" i="7"/>
  <c r="H6" i="5"/>
  <c r="H16" i="5" s="1"/>
  <c r="E21" i="5" s="1"/>
  <c r="G16" i="5"/>
  <c r="E36" i="6"/>
  <c r="K32" i="7"/>
  <c r="J32" i="7"/>
  <c r="H32" i="7"/>
  <c r="G32" i="7"/>
  <c r="E32" i="7"/>
  <c r="D32" i="7"/>
  <c r="E32" i="6"/>
  <c r="H32" i="6"/>
  <c r="E37" i="6" s="1"/>
  <c r="K32" i="6"/>
  <c r="J32" i="6"/>
  <c r="F37" i="6"/>
  <c r="G32" i="6"/>
  <c r="D32" i="6"/>
  <c r="D37" i="6"/>
  <c r="E20" i="5"/>
  <c r="E37" i="7"/>
  <c r="F37" i="7"/>
  <c r="D37" i="7"/>
  <c r="J7" i="5" l="1"/>
  <c r="K7" i="5" s="1"/>
  <c r="J12" i="5"/>
  <c r="K12" i="5" s="1"/>
  <c r="J14" i="5"/>
  <c r="K14" i="5" s="1"/>
  <c r="J9" i="5"/>
  <c r="K9" i="5" s="1"/>
  <c r="J10" i="5"/>
  <c r="K10" i="5" s="1"/>
  <c r="J13" i="5"/>
  <c r="K13" i="5" s="1"/>
  <c r="J15" i="5"/>
  <c r="K15" i="5" s="1"/>
  <c r="J11" i="5"/>
  <c r="K11" i="5" s="1"/>
  <c r="J8" i="5"/>
  <c r="K8" i="5" s="1"/>
  <c r="J6" i="5"/>
  <c r="F20" i="5" s="1"/>
  <c r="K6" i="5" l="1"/>
  <c r="K16" i="5" s="1"/>
  <c r="F21" i="5" s="1"/>
  <c r="J16" i="5"/>
</calcChain>
</file>

<file path=xl/sharedStrings.xml><?xml version="1.0" encoding="utf-8"?>
<sst xmlns="http://schemas.openxmlformats.org/spreadsheetml/2006/main" count="139" uniqueCount="50">
  <si>
    <t>HHI</t>
  </si>
  <si>
    <t xml:space="preserve"> </t>
  </si>
  <si>
    <t>HHI indeks za tržište životnog osiguranja u BiH</t>
  </si>
  <si>
    <t>HHI indeks za tržište životnog i neživotnog osiguranja u BiH</t>
  </si>
  <si>
    <t>HHI indeks za tržište neživotnog osiguranja u BiH</t>
  </si>
  <si>
    <t>Udio u ukupnoj premiji (%)</t>
  </si>
  <si>
    <t>Dominantno društvo</t>
  </si>
  <si>
    <t>Tržišni udio</t>
  </si>
  <si>
    <t>Tržišni udio prva četiri društva</t>
  </si>
  <si>
    <t>UKUPNO:</t>
  </si>
  <si>
    <t>Merkur BH osiguranje d.d.</t>
  </si>
  <si>
    <t>Grawe osiguranje d.d.</t>
  </si>
  <si>
    <t>Grawe osiguranje a.d.</t>
  </si>
  <si>
    <t>Croatia osiguranje d.d.</t>
  </si>
  <si>
    <t>Sarajevo osiguranje d.d.</t>
  </si>
  <si>
    <t>Jahorina osiguranje a.d.</t>
  </si>
  <si>
    <t>Hercegovina osiguranje d.d.</t>
  </si>
  <si>
    <t>Euroherc osiguranje d.d.</t>
  </si>
  <si>
    <t>VGT osiguranje d.d.</t>
  </si>
  <si>
    <t>Bobar osiguranje a.d.</t>
  </si>
  <si>
    <t>Drina osiguranje a.d.</t>
  </si>
  <si>
    <t>Zovko osiguranje d.d.</t>
  </si>
  <si>
    <t>Nešković osiguranje a.d.</t>
  </si>
  <si>
    <t>Camelija osiguranje d.d.</t>
  </si>
  <si>
    <t>Lido osiguranje d.d.</t>
  </si>
  <si>
    <t>Krajina osiguranje a.d.</t>
  </si>
  <si>
    <t>Brčko-gas osiguranje d.d.</t>
  </si>
  <si>
    <t xml:space="preserve">Koncentracija tržišta osiguranja u BiH za 2004., 2005. i 2006. </t>
  </si>
  <si>
    <t>2004.</t>
  </si>
  <si>
    <t>2005.</t>
  </si>
  <si>
    <t>2006.</t>
  </si>
  <si>
    <t>Helios osiguranje d.d.</t>
  </si>
  <si>
    <t>Triglav BH osiguranje d.d.</t>
  </si>
  <si>
    <t>Kosig Dunav osiguranje a.d.</t>
  </si>
  <si>
    <t>Krajina Kopaonik osiguranje a.d.</t>
  </si>
  <si>
    <t>Sunce BiH osiguranje d.d.</t>
  </si>
  <si>
    <t>Bosna osiguranje d.d</t>
  </si>
  <si>
    <t>Bosna osiguranje d.d.</t>
  </si>
  <si>
    <t>Premija (u tisućama KM)</t>
  </si>
  <si>
    <t>Prvih pet osiguravatelja</t>
  </si>
  <si>
    <t>Prvih deset osiguravatelja</t>
  </si>
  <si>
    <t>Osiguravajuće društvo</t>
  </si>
  <si>
    <t xml:space="preserve">*Raiffeisen osiguranje d.d. u 2006. godini promijenilo </t>
  </si>
  <si>
    <t>je naziv u Uniqa osiguranje d.d.</t>
  </si>
  <si>
    <t>Uniqa osiguranje d.d.*</t>
  </si>
  <si>
    <t>Bosansko-njemačko osiguranje d.d.**</t>
  </si>
  <si>
    <t>Una-Sana osiguranje d.d.***</t>
  </si>
  <si>
    <t>*Raiffeisen osiguranje d.d. u 2006. godini promijenilo je naziv u Uniqa osiguranje d.d.</t>
  </si>
  <si>
    <t>**Bosansko-njemačkom osiguranju d.d. oduzeto je odobrenje za rad 1.8.2006. godine.</t>
  </si>
  <si>
    <t>***Una-Sana osiguranju d.d. oduzeto je odobrenje za rad 10.02.2006.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</si>
</sst>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36" x14ac:knownFonts="1"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0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0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5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8" fillId="0" borderId="0"/>
    <xf numFmtId="0" fontId="16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6" fillId="23" borderId="7" applyNumberFormat="0" applyFont="0" applyAlignment="0" applyProtection="0"/>
    <xf numFmtId="0" fontId="18" fillId="20" borderId="8" applyNumberFormat="0" applyAlignment="0" applyProtection="0"/>
    <xf numFmtId="0" fontId="8" fillId="0" borderId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6" fillId="23" borderId="29" applyNumberFormat="0" applyFont="0" applyAlignment="0" applyProtection="0"/>
    <xf numFmtId="0" fontId="4" fillId="20" borderId="24" applyNumberFormat="0" applyAlignment="0" applyProtection="0"/>
    <xf numFmtId="0" fontId="14" fillId="7" borderId="24" applyNumberFormat="0" applyAlignment="0" applyProtection="0"/>
    <xf numFmtId="0" fontId="14" fillId="7" borderId="28" applyNumberFormat="0" applyAlignment="0" applyProtection="0"/>
    <xf numFmtId="0" fontId="4" fillId="20" borderId="28" applyNumberFormat="0" applyAlignment="0" applyProtection="0"/>
    <xf numFmtId="0" fontId="6" fillId="23" borderId="25" applyNumberFormat="0" applyFont="0" applyAlignment="0" applyProtection="0"/>
    <xf numFmtId="0" fontId="18" fillId="20" borderId="26" applyNumberFormat="0" applyAlignment="0" applyProtection="0"/>
    <xf numFmtId="0" fontId="20" fillId="0" borderId="27" applyNumberFormat="0" applyFill="0" applyAlignment="0" applyProtection="0"/>
    <xf numFmtId="0" fontId="18" fillId="20" borderId="30" applyNumberFormat="0" applyAlignment="0" applyProtection="0"/>
    <xf numFmtId="0" fontId="20" fillId="0" borderId="31" applyNumberFormat="0" applyFill="0" applyAlignment="0" applyProtection="0"/>
  </cellStyleXfs>
  <cellXfs count="101">
    <xf numFmtId="0" fontId="0" fillId="0" borderId="0" xfId="0"/>
    <xf numFmtId="0" fontId="23" fillId="0" borderId="0" xfId="40" applyFont="1"/>
    <xf numFmtId="0" fontId="24" fillId="0" borderId="0" xfId="40" applyFont="1" applyBorder="1" applyAlignment="1"/>
    <xf numFmtId="0" fontId="23" fillId="0" borderId="0" xfId="40" applyFont="1" applyBorder="1" applyAlignment="1"/>
    <xf numFmtId="0" fontId="23" fillId="0" borderId="0" xfId="151" applyFont="1"/>
    <xf numFmtId="0" fontId="27" fillId="0" borderId="0" xfId="151" applyFont="1" applyAlignment="1">
      <alignment horizontal="left"/>
    </xf>
    <xf numFmtId="1" fontId="23" fillId="0" borderId="0" xfId="151" applyNumberFormat="1" applyFont="1"/>
    <xf numFmtId="0" fontId="26" fillId="0" borderId="0" xfId="151" applyFont="1"/>
    <xf numFmtId="0" fontId="26" fillId="0" borderId="0" xfId="151" applyFont="1" applyAlignment="1">
      <alignment horizontal="left"/>
    </xf>
    <xf numFmtId="3" fontId="26" fillId="0" borderId="0" xfId="151" applyNumberFormat="1" applyFont="1"/>
    <xf numFmtId="0" fontId="26" fillId="0" borderId="0" xfId="151" applyFont="1" applyBorder="1"/>
    <xf numFmtId="0" fontId="30" fillId="0" borderId="0" xfId="151" applyFont="1" applyBorder="1"/>
    <xf numFmtId="3" fontId="23" fillId="0" borderId="0" xfId="151" applyNumberFormat="1" applyFont="1" applyBorder="1"/>
    <xf numFmtId="3" fontId="29" fillId="0" borderId="0" xfId="151" applyNumberFormat="1" applyFont="1" applyBorder="1"/>
    <xf numFmtId="0" fontId="32" fillId="0" borderId="13" xfId="40" applyFont="1" applyBorder="1"/>
    <xf numFmtId="10" fontId="32" fillId="0" borderId="10" xfId="40" applyNumberFormat="1" applyFont="1" applyBorder="1" applyAlignment="1">
      <alignment horizontal="center"/>
    </xf>
    <xf numFmtId="0" fontId="32" fillId="0" borderId="13" xfId="40" applyFont="1" applyBorder="1" applyAlignment="1">
      <alignment horizontal="left"/>
    </xf>
    <xf numFmtId="0" fontId="32" fillId="0" borderId="14" xfId="40" applyFont="1" applyBorder="1" applyAlignment="1">
      <alignment horizontal="left"/>
    </xf>
    <xf numFmtId="10" fontId="32" fillId="0" borderId="15" xfId="40" applyNumberFormat="1" applyFont="1" applyBorder="1" applyAlignment="1">
      <alignment horizontal="center"/>
    </xf>
    <xf numFmtId="0" fontId="31" fillId="25" borderId="11" xfId="40" applyFont="1" applyFill="1" applyBorder="1" applyAlignment="1">
      <alignment horizontal="center" vertical="center"/>
    </xf>
    <xf numFmtId="0" fontId="31" fillId="25" borderId="12" xfId="40" applyFont="1" applyFill="1" applyBorder="1" applyAlignment="1">
      <alignment horizontal="center" vertical="center"/>
    </xf>
    <xf numFmtId="0" fontId="33" fillId="26" borderId="14" xfId="151" applyFont="1" applyFill="1" applyBorder="1" applyAlignment="1">
      <alignment horizontal="right" vertical="center" wrapText="1"/>
    </xf>
    <xf numFmtId="0" fontId="33" fillId="26" borderId="10" xfId="151" applyFont="1" applyFill="1" applyBorder="1" applyAlignment="1">
      <alignment horizontal="center" vertical="center" wrapText="1"/>
    </xf>
    <xf numFmtId="0" fontId="33" fillId="26" borderId="10" xfId="151" applyFont="1" applyFill="1" applyBorder="1" applyAlignment="1">
      <alignment horizontal="center" vertical="center"/>
    </xf>
    <xf numFmtId="0" fontId="34" fillId="0" borderId="13" xfId="151" applyFont="1" applyBorder="1" applyAlignment="1">
      <alignment horizontal="left" wrapText="1"/>
    </xf>
    <xf numFmtId="3" fontId="34" fillId="0" borderId="10" xfId="151" applyNumberFormat="1" applyFont="1" applyBorder="1" applyAlignment="1">
      <alignment horizontal="right" wrapText="1"/>
    </xf>
    <xf numFmtId="2" fontId="34" fillId="25" borderId="10" xfId="151" applyNumberFormat="1" applyFont="1" applyFill="1" applyBorder="1" applyAlignment="1">
      <alignment horizontal="right"/>
    </xf>
    <xf numFmtId="3" fontId="34" fillId="0" borderId="10" xfId="151" applyNumberFormat="1" applyFont="1" applyBorder="1" applyAlignment="1">
      <alignment horizontal="right"/>
    </xf>
    <xf numFmtId="0" fontId="32" fillId="0" borderId="13" xfId="151" applyFont="1" applyBorder="1" applyAlignment="1">
      <alignment horizontal="left"/>
    </xf>
    <xf numFmtId="2" fontId="34" fillId="0" borderId="10" xfId="151" applyNumberFormat="1" applyFont="1" applyFill="1" applyBorder="1" applyAlignment="1">
      <alignment horizontal="right"/>
    </xf>
    <xf numFmtId="0" fontId="34" fillId="0" borderId="13" xfId="151" applyFont="1" applyBorder="1" applyAlignment="1">
      <alignment wrapText="1"/>
    </xf>
    <xf numFmtId="0" fontId="34" fillId="0" borderId="10" xfId="151" applyFont="1" applyBorder="1" applyAlignment="1">
      <alignment horizontal="right" wrapText="1"/>
    </xf>
    <xf numFmtId="0" fontId="33" fillId="26" borderId="14" xfId="151" applyFont="1" applyFill="1" applyBorder="1" applyAlignment="1">
      <alignment horizontal="right" wrapText="1"/>
    </xf>
    <xf numFmtId="3" fontId="33" fillId="26" borderId="15" xfId="151" applyNumberFormat="1" applyFont="1" applyFill="1" applyBorder="1" applyAlignment="1">
      <alignment horizontal="right"/>
    </xf>
    <xf numFmtId="1" fontId="33" fillId="26" borderId="15" xfId="151" applyNumberFormat="1" applyFont="1" applyFill="1" applyBorder="1" applyAlignment="1">
      <alignment horizontal="right"/>
    </xf>
    <xf numFmtId="0" fontId="31" fillId="25" borderId="12" xfId="151" applyFont="1" applyFill="1" applyBorder="1" applyAlignment="1">
      <alignment horizontal="center"/>
    </xf>
    <xf numFmtId="10" fontId="32" fillId="0" borderId="10" xfId="151" applyNumberFormat="1" applyFont="1" applyBorder="1" applyAlignment="1">
      <alignment horizontal="center"/>
    </xf>
    <xf numFmtId="3" fontId="32" fillId="0" borderId="15" xfId="151" applyNumberFormat="1" applyFont="1" applyBorder="1" applyAlignment="1">
      <alignment horizontal="center"/>
    </xf>
    <xf numFmtId="0" fontId="32" fillId="24" borderId="13" xfId="151" applyFont="1" applyFill="1" applyBorder="1" applyAlignment="1">
      <alignment horizontal="left"/>
    </xf>
    <xf numFmtId="3" fontId="32" fillId="24" borderId="10" xfId="151" applyNumberFormat="1" applyFont="1" applyFill="1" applyBorder="1" applyAlignment="1">
      <alignment horizontal="right" wrapText="1"/>
    </xf>
    <xf numFmtId="1" fontId="32" fillId="24" borderId="10" xfId="151" applyNumberFormat="1" applyFont="1" applyFill="1" applyBorder="1" applyAlignment="1">
      <alignment horizontal="right"/>
    </xf>
    <xf numFmtId="3" fontId="32" fillId="24" borderId="10" xfId="151" applyNumberFormat="1" applyFont="1" applyFill="1" applyBorder="1" applyAlignment="1">
      <alignment horizontal="right"/>
    </xf>
    <xf numFmtId="2" fontId="32" fillId="0" borderId="10" xfId="151" applyNumberFormat="1" applyFont="1" applyFill="1" applyBorder="1" applyAlignment="1">
      <alignment horizontal="right"/>
    </xf>
    <xf numFmtId="0" fontId="32" fillId="24" borderId="13" xfId="151" applyFont="1" applyFill="1" applyBorder="1" applyAlignment="1">
      <alignment horizontal="left" wrapText="1"/>
    </xf>
    <xf numFmtId="3" fontId="31" fillId="26" borderId="15" xfId="151" applyNumberFormat="1" applyFont="1" applyFill="1" applyBorder="1" applyAlignment="1">
      <alignment horizontal="right"/>
    </xf>
    <xf numFmtId="1" fontId="31" fillId="26" borderId="15" xfId="151" applyNumberFormat="1" applyFont="1" applyFill="1" applyBorder="1" applyAlignment="1">
      <alignment horizontal="right"/>
    </xf>
    <xf numFmtId="0" fontId="34" fillId="24" borderId="13" xfId="151" applyFont="1" applyFill="1" applyBorder="1" applyAlignment="1">
      <alignment horizontal="justify" vertical="center"/>
    </xf>
    <xf numFmtId="3" fontId="34" fillId="24" borderId="10" xfId="151" applyNumberFormat="1" applyFont="1" applyFill="1" applyBorder="1" applyAlignment="1">
      <alignment horizontal="right" vertical="center"/>
    </xf>
    <xf numFmtId="2" fontId="34" fillId="25" borderId="10" xfId="151" applyNumberFormat="1" applyFont="1" applyFill="1" applyBorder="1" applyAlignment="1">
      <alignment horizontal="right" vertical="center"/>
    </xf>
    <xf numFmtId="1" fontId="34" fillId="24" borderId="10" xfId="151" applyNumberFormat="1" applyFont="1" applyFill="1" applyBorder="1" applyAlignment="1">
      <alignment horizontal="right" vertical="center"/>
    </xf>
    <xf numFmtId="3" fontId="34" fillId="24" borderId="10" xfId="151" applyNumberFormat="1" applyFont="1" applyFill="1" applyBorder="1" applyAlignment="1">
      <alignment horizontal="right" vertical="center" wrapText="1"/>
    </xf>
    <xf numFmtId="2" fontId="34" fillId="0" borderId="10" xfId="151" applyNumberFormat="1" applyFont="1" applyFill="1" applyBorder="1" applyAlignment="1">
      <alignment horizontal="right" vertical="center"/>
    </xf>
    <xf numFmtId="0" fontId="34" fillId="24" borderId="13" xfId="151" applyFont="1" applyFill="1" applyBorder="1" applyAlignment="1">
      <alignment horizontal="justify" vertical="center" wrapText="1"/>
    </xf>
    <xf numFmtId="0" fontId="34" fillId="24" borderId="13" xfId="151" applyFont="1" applyFill="1" applyBorder="1" applyAlignment="1">
      <alignment horizontal="left" vertical="center"/>
    </xf>
    <xf numFmtId="3" fontId="33" fillId="26" borderId="15" xfId="151" applyNumberFormat="1" applyFont="1" applyFill="1" applyBorder="1" applyAlignment="1">
      <alignment horizontal="right" vertical="center"/>
    </xf>
    <xf numFmtId="1" fontId="33" fillId="26" borderId="15" xfId="151" applyNumberFormat="1" applyFont="1" applyFill="1" applyBorder="1" applyAlignment="1">
      <alignment horizontal="right" vertical="center"/>
    </xf>
    <xf numFmtId="0" fontId="34" fillId="0" borderId="18" xfId="151" applyFont="1" applyBorder="1" applyAlignment="1">
      <alignment horizontal="left" wrapText="1"/>
    </xf>
    <xf numFmtId="3" fontId="34" fillId="0" borderId="19" xfId="151" applyNumberFormat="1" applyFont="1" applyBorder="1" applyAlignment="1">
      <alignment horizontal="right"/>
    </xf>
    <xf numFmtId="2" fontId="34" fillId="0" borderId="19" xfId="151" applyNumberFormat="1" applyFont="1" applyFill="1" applyBorder="1" applyAlignment="1">
      <alignment horizontal="right"/>
    </xf>
    <xf numFmtId="3" fontId="34" fillId="0" borderId="19" xfId="151" applyNumberFormat="1" applyFont="1" applyBorder="1" applyAlignment="1">
      <alignment horizontal="right" wrapText="1"/>
    </xf>
    <xf numFmtId="0" fontId="32" fillId="24" borderId="18" xfId="151" applyFont="1" applyFill="1" applyBorder="1" applyAlignment="1">
      <alignment horizontal="left"/>
    </xf>
    <xf numFmtId="3" fontId="32" fillId="24" borderId="19" xfId="151" applyNumberFormat="1" applyFont="1" applyFill="1" applyBorder="1" applyAlignment="1">
      <alignment horizontal="right"/>
    </xf>
    <xf numFmtId="2" fontId="32" fillId="0" borderId="19" xfId="151" applyNumberFormat="1" applyFont="1" applyFill="1" applyBorder="1" applyAlignment="1">
      <alignment horizontal="right"/>
    </xf>
    <xf numFmtId="1" fontId="32" fillId="24" borderId="19" xfId="151" applyNumberFormat="1" applyFont="1" applyFill="1" applyBorder="1" applyAlignment="1">
      <alignment horizontal="right"/>
    </xf>
    <xf numFmtId="2" fontId="32" fillId="25" borderId="10" xfId="151" applyNumberFormat="1" applyFont="1" applyFill="1" applyBorder="1" applyAlignment="1">
      <alignment horizontal="right"/>
    </xf>
    <xf numFmtId="0" fontId="32" fillId="24" borderId="19" xfId="151" applyFont="1" applyFill="1" applyBorder="1" applyAlignment="1">
      <alignment horizontal="right"/>
    </xf>
    <xf numFmtId="0" fontId="34" fillId="24" borderId="18" xfId="151" applyFont="1" applyFill="1" applyBorder="1" applyAlignment="1">
      <alignment horizontal="justify" vertical="center"/>
    </xf>
    <xf numFmtId="3" fontId="34" fillId="24" borderId="19" xfId="151" applyNumberFormat="1" applyFont="1" applyFill="1" applyBorder="1" applyAlignment="1">
      <alignment horizontal="right" vertical="center" wrapText="1"/>
    </xf>
    <xf numFmtId="2" fontId="34" fillId="0" borderId="19" xfId="151" applyNumberFormat="1" applyFont="1" applyFill="1" applyBorder="1" applyAlignment="1">
      <alignment horizontal="right" vertical="center"/>
    </xf>
    <xf numFmtId="1" fontId="34" fillId="24" borderId="19" xfId="151" applyNumberFormat="1" applyFont="1" applyFill="1" applyBorder="1" applyAlignment="1">
      <alignment horizontal="right" vertical="center"/>
    </xf>
    <xf numFmtId="3" fontId="34" fillId="24" borderId="19" xfId="151" applyNumberFormat="1" applyFont="1" applyFill="1" applyBorder="1" applyAlignment="1">
      <alignment horizontal="right" vertical="center"/>
    </xf>
    <xf numFmtId="0" fontId="31" fillId="25" borderId="20" xfId="40" applyFont="1" applyFill="1" applyBorder="1" applyAlignment="1">
      <alignment horizontal="center" vertical="center"/>
    </xf>
    <xf numFmtId="10" fontId="32" fillId="0" borderId="21" xfId="40" applyNumberFormat="1" applyFont="1" applyBorder="1" applyAlignment="1">
      <alignment horizontal="center"/>
    </xf>
    <xf numFmtId="10" fontId="32" fillId="0" borderId="22" xfId="40" applyNumberFormat="1" applyFont="1" applyBorder="1" applyAlignment="1">
      <alignment horizontal="center"/>
    </xf>
    <xf numFmtId="0" fontId="33" fillId="26" borderId="21" xfId="151" applyFont="1" applyFill="1" applyBorder="1" applyAlignment="1">
      <alignment horizontal="center" vertical="center"/>
    </xf>
    <xf numFmtId="1" fontId="34" fillId="0" borderId="21" xfId="151" applyNumberFormat="1" applyFont="1" applyBorder="1" applyAlignment="1">
      <alignment horizontal="right"/>
    </xf>
    <xf numFmtId="1" fontId="34" fillId="0" borderId="23" xfId="151" applyNumberFormat="1" applyFont="1" applyBorder="1" applyAlignment="1">
      <alignment horizontal="right"/>
    </xf>
    <xf numFmtId="3" fontId="33" fillId="26" borderId="22" xfId="151" applyNumberFormat="1" applyFont="1" applyFill="1" applyBorder="1" applyAlignment="1">
      <alignment horizontal="right"/>
    </xf>
    <xf numFmtId="0" fontId="31" fillId="25" borderId="20" xfId="151" applyFont="1" applyFill="1" applyBorder="1" applyAlignment="1">
      <alignment horizontal="center"/>
    </xf>
    <xf numFmtId="10" fontId="32" fillId="0" borderId="21" xfId="151" applyNumberFormat="1" applyFont="1" applyBorder="1" applyAlignment="1">
      <alignment horizontal="center"/>
    </xf>
    <xf numFmtId="3" fontId="32" fillId="0" borderId="22" xfId="151" applyNumberFormat="1" applyFont="1" applyBorder="1" applyAlignment="1">
      <alignment horizontal="center"/>
    </xf>
    <xf numFmtId="0" fontId="35" fillId="0" borderId="0" xfId="0" applyFont="1" applyAlignment="1"/>
    <xf numFmtId="0" fontId="26" fillId="0" borderId="0" xfId="151" applyFont="1"/>
    <xf numFmtId="0" fontId="35" fillId="0" borderId="0" xfId="0" applyFont="1" applyAlignment="1"/>
    <xf numFmtId="0" fontId="32" fillId="0" borderId="0" xfId="0" applyFont="1"/>
    <xf numFmtId="0" fontId="25" fillId="0" borderId="32" xfId="40" applyFont="1" applyBorder="1" applyAlignment="1">
      <alignment horizontal="center"/>
    </xf>
    <xf numFmtId="0" fontId="25" fillId="0" borderId="33" xfId="40" applyFont="1" applyBorder="1" applyAlignment="1">
      <alignment horizontal="center"/>
    </xf>
    <xf numFmtId="0" fontId="25" fillId="0" borderId="34" xfId="40" applyFont="1" applyBorder="1" applyAlignment="1">
      <alignment horizontal="center"/>
    </xf>
    <xf numFmtId="0" fontId="28" fillId="0" borderId="32" xfId="151" applyFont="1" applyBorder="1" applyAlignment="1">
      <alignment horizontal="center"/>
    </xf>
    <xf numFmtId="0" fontId="28" fillId="0" borderId="33" xfId="151" applyFont="1" applyBorder="1" applyAlignment="1">
      <alignment horizontal="center"/>
    </xf>
    <xf numFmtId="0" fontId="28" fillId="0" borderId="34" xfId="151" applyFont="1" applyBorder="1" applyAlignment="1">
      <alignment horizontal="center"/>
    </xf>
    <xf numFmtId="0" fontId="32" fillId="25" borderId="11" xfId="151" applyFont="1" applyFill="1" applyBorder="1" applyAlignment="1">
      <alignment horizontal="center"/>
    </xf>
    <xf numFmtId="0" fontId="32" fillId="25" borderId="12" xfId="151" applyFont="1" applyFill="1" applyBorder="1" applyAlignment="1">
      <alignment horizontal="center"/>
    </xf>
    <xf numFmtId="0" fontId="31" fillId="0" borderId="14" xfId="151" applyFont="1" applyBorder="1" applyAlignment="1">
      <alignment horizontal="left"/>
    </xf>
    <xf numFmtId="0" fontId="31" fillId="0" borderId="15" xfId="151" applyFont="1" applyBorder="1" applyAlignment="1">
      <alignment horizontal="left"/>
    </xf>
    <xf numFmtId="0" fontId="33" fillId="25" borderId="11" xfId="151" applyFont="1" applyFill="1" applyBorder="1" applyAlignment="1">
      <alignment horizontal="center" vertical="center" wrapText="1"/>
    </xf>
    <xf numFmtId="0" fontId="33" fillId="25" borderId="13" xfId="151" applyFont="1" applyFill="1" applyBorder="1" applyAlignment="1">
      <alignment horizontal="center" vertical="center" wrapText="1"/>
    </xf>
    <xf numFmtId="0" fontId="33" fillId="25" borderId="12" xfId="151" applyFont="1" applyFill="1" applyBorder="1" applyAlignment="1">
      <alignment horizontal="center" vertical="center"/>
    </xf>
    <xf numFmtId="0" fontId="33" fillId="25" borderId="20" xfId="151" applyFont="1" applyFill="1" applyBorder="1" applyAlignment="1">
      <alignment horizontal="center" vertical="center"/>
    </xf>
    <xf numFmtId="0" fontId="31" fillId="0" borderId="17" xfId="151" applyFont="1" applyBorder="1" applyAlignment="1">
      <alignment horizontal="left"/>
    </xf>
    <xf numFmtId="0" fontId="31" fillId="0" borderId="16" xfId="151" applyFont="1" applyBorder="1" applyAlignment="1">
      <alignment horizontal="left"/>
    </xf>
  </cellXfs>
  <cellStyles count="21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alculation 2" xfId="205"/>
    <cellStyle name="Calculation 3" xfId="208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Input 2" xfId="206"/>
    <cellStyle name="Input 3" xfId="207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ální_Rezervy_prez_1_12_03" xfId="197"/>
    <cellStyle name="Note" xfId="198" builtinId="10" customBuiltin="1"/>
    <cellStyle name="Note 2" xfId="209"/>
    <cellStyle name="Note 3" xfId="204"/>
    <cellStyle name="Output" xfId="199" builtinId="21" customBuiltin="1"/>
    <cellStyle name="Output 2" xfId="210"/>
    <cellStyle name="Output 3" xfId="212"/>
    <cellStyle name="Standard_0103_s Versicherung" xfId="200"/>
    <cellStyle name="Title" xfId="201" builtinId="15" customBuiltin="1"/>
    <cellStyle name="Total" xfId="202" builtinId="25" customBuiltin="1"/>
    <cellStyle name="Total 2" xfId="211"/>
    <cellStyle name="Total 3" xfId="213"/>
    <cellStyle name="Warning Text" xfId="203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787372193893133E-2"/>
          <c:y val="1.7605633802816902E-2"/>
          <c:w val="0.63120676668946474"/>
          <c:h val="0.8661971830985957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Udio!$B$5</c:f>
              <c:strCache>
                <c:ptCount val="1"/>
                <c:pt idx="0">
                  <c:v>Prvih pet osiguravatelja</c:v>
                </c:pt>
              </c:strCache>
            </c:strRef>
          </c:tx>
          <c:invertIfNegative val="0"/>
          <c:cat>
            <c:strRef>
              <c:f>Udio!$C$4:$E$4</c:f>
              <c:strCache>
                <c:ptCount val="3"/>
                <c:pt idx="0">
                  <c:v>2004.</c:v>
                </c:pt>
                <c:pt idx="1">
                  <c:v>2005.</c:v>
                </c:pt>
                <c:pt idx="2">
                  <c:v>2006.</c:v>
                </c:pt>
              </c:strCache>
            </c:strRef>
          </c:cat>
          <c:val>
            <c:numRef>
              <c:f>Udio!$C$5:$E$5</c:f>
              <c:numCache>
                <c:formatCode>0.00%</c:formatCode>
                <c:ptCount val="3"/>
                <c:pt idx="0">
                  <c:v>0.43090000000000001</c:v>
                </c:pt>
                <c:pt idx="1">
                  <c:v>0.42949999999999999</c:v>
                </c:pt>
                <c:pt idx="2">
                  <c:v>0.41930000000000001</c:v>
                </c:pt>
              </c:numCache>
            </c:numRef>
          </c:val>
        </c:ser>
        <c:ser>
          <c:idx val="1"/>
          <c:order val="1"/>
          <c:tx>
            <c:strRef>
              <c:f>Udio!$B$6</c:f>
              <c:strCache>
                <c:ptCount val="1"/>
                <c:pt idx="0">
                  <c:v>Prvih deset osiguravatelja</c:v>
                </c:pt>
              </c:strCache>
            </c:strRef>
          </c:tx>
          <c:invertIfNegative val="0"/>
          <c:cat>
            <c:strRef>
              <c:f>Udio!$C$4:$E$4</c:f>
              <c:strCache>
                <c:ptCount val="3"/>
                <c:pt idx="0">
                  <c:v>2004.</c:v>
                </c:pt>
                <c:pt idx="1">
                  <c:v>2005.</c:v>
                </c:pt>
                <c:pt idx="2">
                  <c:v>2006.</c:v>
                </c:pt>
              </c:strCache>
            </c:strRef>
          </c:cat>
          <c:val>
            <c:numRef>
              <c:f>Udio!$C$6:$E$6</c:f>
              <c:numCache>
                <c:formatCode>0.00%</c:formatCode>
                <c:ptCount val="3"/>
                <c:pt idx="0">
                  <c:v>0.66320000000000001</c:v>
                </c:pt>
                <c:pt idx="1">
                  <c:v>0.66310000000000002</c:v>
                </c:pt>
                <c:pt idx="2">
                  <c:v>0.65880000000000005</c:v>
                </c:pt>
              </c:numCache>
            </c:numRef>
          </c:val>
        </c:ser>
        <c:ser>
          <c:idx val="2"/>
          <c:order val="2"/>
          <c:tx>
            <c:strRef>
              <c:f>Udio!$B$7</c:f>
              <c:strCache>
                <c:ptCount val="1"/>
                <c:pt idx="0">
                  <c:v>Dominantno društvo</c:v>
                </c:pt>
              </c:strCache>
            </c:strRef>
          </c:tx>
          <c:invertIfNegative val="0"/>
          <c:cat>
            <c:strRef>
              <c:f>Udio!$C$4:$E$4</c:f>
              <c:strCache>
                <c:ptCount val="3"/>
                <c:pt idx="0">
                  <c:v>2004.</c:v>
                </c:pt>
                <c:pt idx="1">
                  <c:v>2005.</c:v>
                </c:pt>
                <c:pt idx="2">
                  <c:v>2006.</c:v>
                </c:pt>
              </c:strCache>
            </c:strRef>
          </c:cat>
          <c:val>
            <c:numRef>
              <c:f>Udio!$C$7:$E$7</c:f>
              <c:numCache>
                <c:formatCode>0.00%</c:formatCode>
                <c:ptCount val="3"/>
                <c:pt idx="0">
                  <c:v>0.15709999999999999</c:v>
                </c:pt>
                <c:pt idx="1">
                  <c:v>0.1462</c:v>
                </c:pt>
                <c:pt idx="2">
                  <c:v>0.13719999999999999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8911104"/>
        <c:axId val="68913024"/>
        <c:axId val="0"/>
      </c:bar3DChart>
      <c:catAx>
        <c:axId val="689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8913024"/>
        <c:crosses val="autoZero"/>
        <c:auto val="1"/>
        <c:lblAlgn val="ctr"/>
        <c:lblOffset val="100"/>
        <c:noMultiLvlLbl val="0"/>
      </c:catAx>
      <c:valAx>
        <c:axId val="6891302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8911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118314997859303"/>
          <c:y val="0.14436619718309932"/>
          <c:w val="0.24172632676234687"/>
          <c:h val="0.60798122065727911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893391720517"/>
          <c:y val="6.7415976913539524E-2"/>
          <c:w val="0.74801732239219565"/>
          <c:h val="0.670414437084642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Životno'!$B$20:$C$20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Životno'!$D$19:$F$19</c:f>
              <c:strCache>
                <c:ptCount val="3"/>
                <c:pt idx="0">
                  <c:v>2004.</c:v>
                </c:pt>
                <c:pt idx="1">
                  <c:v>2005.</c:v>
                </c:pt>
                <c:pt idx="2">
                  <c:v>2006.</c:v>
                </c:pt>
              </c:strCache>
            </c:strRef>
          </c:cat>
          <c:val>
            <c:numRef>
              <c:f>'HHI - Životno'!$D$20:$F$20</c:f>
              <c:numCache>
                <c:formatCode>0.00%</c:formatCode>
                <c:ptCount val="3"/>
                <c:pt idx="0">
                  <c:v>0.70017479521540937</c:v>
                </c:pt>
                <c:pt idx="1">
                  <c:v>0.73777624741751713</c:v>
                </c:pt>
                <c:pt idx="2">
                  <c:v>0.75236569368647677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019840"/>
        <c:axId val="82021376"/>
      </c:barChart>
      <c:lineChart>
        <c:grouping val="standard"/>
        <c:varyColors val="0"/>
        <c:ser>
          <c:idx val="1"/>
          <c:order val="1"/>
          <c:tx>
            <c:strRef>
              <c:f>'HHI - Životno'!$B$21:$C$21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5.4075220820677034E-2"/>
                  <c:y val="-7.0189709675852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0523648207398431E-2"/>
                  <c:y val="-6.9351880652753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114898136481594E-2"/>
                  <c:y val="-5.684782008900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833101436552652E-2"/>
                  <c:y val="-6.0040268447786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Životno'!$D$19:$F$19</c:f>
              <c:strCache>
                <c:ptCount val="3"/>
                <c:pt idx="0">
                  <c:v>2004.</c:v>
                </c:pt>
                <c:pt idx="1">
                  <c:v>2005.</c:v>
                </c:pt>
                <c:pt idx="2">
                  <c:v>2006.</c:v>
                </c:pt>
              </c:strCache>
            </c:strRef>
          </c:cat>
          <c:val>
            <c:numRef>
              <c:f>'HHI - Životno'!$D$21:$F$21</c:f>
              <c:numCache>
                <c:formatCode>#,##0</c:formatCode>
                <c:ptCount val="3"/>
                <c:pt idx="0">
                  <c:v>1770.1331117415029</c:v>
                </c:pt>
                <c:pt idx="1">
                  <c:v>1776.8855812210406</c:v>
                </c:pt>
                <c:pt idx="2">
                  <c:v>1693.5875372873893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29664"/>
        <c:axId val="82131200"/>
      </c:lineChart>
      <c:catAx>
        <c:axId val="820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2021376"/>
        <c:crosses val="autoZero"/>
        <c:auto val="1"/>
        <c:lblAlgn val="ctr"/>
        <c:lblOffset val="100"/>
        <c:noMultiLvlLbl val="0"/>
      </c:catAx>
      <c:valAx>
        <c:axId val="82021376"/>
        <c:scaling>
          <c:orientation val="minMax"/>
          <c:max val="0.95000000000000062"/>
          <c:min val="0.6500000000000018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2019840"/>
        <c:crosses val="autoZero"/>
        <c:crossBetween val="between"/>
      </c:valAx>
      <c:catAx>
        <c:axId val="82129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2131200"/>
        <c:crosses val="autoZero"/>
        <c:auto val="1"/>
        <c:lblAlgn val="ctr"/>
        <c:lblOffset val="100"/>
        <c:noMultiLvlLbl val="0"/>
      </c:catAx>
      <c:valAx>
        <c:axId val="82131200"/>
        <c:scaling>
          <c:orientation val="minMax"/>
          <c:max val="1900"/>
          <c:min val="14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2129664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3.5714354915277226E-2"/>
          <c:y val="0.89887969218052766"/>
          <c:w val="0.88889061122468105"/>
          <c:h val="6.741597691353952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677" l="0.70000000000000062" r="0.70000000000000062" t="0.750000000000006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37148217636606E-2"/>
          <c:y val="6.0000195313135794E-2"/>
          <c:w val="0.75984990619137527"/>
          <c:h val="0.686668901916998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Neživotno'!$B$36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Neživotno'!$D$35:$F$35</c:f>
              <c:strCache>
                <c:ptCount val="3"/>
                <c:pt idx="0">
                  <c:v>2004.</c:v>
                </c:pt>
                <c:pt idx="1">
                  <c:v>2005.</c:v>
                </c:pt>
                <c:pt idx="2">
                  <c:v>2006.</c:v>
                </c:pt>
              </c:strCache>
            </c:strRef>
          </c:cat>
          <c:val>
            <c:numRef>
              <c:f>'HHI - Neživotno'!$D$36:$F$36</c:f>
              <c:numCache>
                <c:formatCode>0.00%</c:formatCode>
                <c:ptCount val="3"/>
                <c:pt idx="0">
                  <c:v>0.39500996067956456</c:v>
                </c:pt>
                <c:pt idx="1">
                  <c:v>0.38996745000778155</c:v>
                </c:pt>
                <c:pt idx="2">
                  <c:v>0.37680919872884394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207872"/>
        <c:axId val="82209408"/>
      </c:barChart>
      <c:lineChart>
        <c:grouping val="stacked"/>
        <c:varyColors val="0"/>
        <c:ser>
          <c:idx val="1"/>
          <c:order val="1"/>
          <c:tx>
            <c:strRef>
              <c:f>'HHI - Neživotno'!$B$37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061746268583252E-2"/>
                  <c:y val="-4.4078056561505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530740177177918E-2"/>
                  <c:y val="-4.7384445996070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999931059274482E-2"/>
                  <c:y val="-4.1670097106370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221270183628541E-2"/>
                  <c:y val="-4.2071331437542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Neživotno'!$D$35:$F$35</c:f>
              <c:strCache>
                <c:ptCount val="3"/>
                <c:pt idx="0">
                  <c:v>2004.</c:v>
                </c:pt>
                <c:pt idx="1">
                  <c:v>2005.</c:v>
                </c:pt>
                <c:pt idx="2">
                  <c:v>2006.</c:v>
                </c:pt>
              </c:strCache>
            </c:strRef>
          </c:cat>
          <c:val>
            <c:numRef>
              <c:f>'HHI - Neživotno'!$D$37:$F$37</c:f>
              <c:numCache>
                <c:formatCode>#,##0</c:formatCode>
                <c:ptCount val="3"/>
                <c:pt idx="0">
                  <c:v>690.27858576188135</c:v>
                </c:pt>
                <c:pt idx="1">
                  <c:v>667.76949259145067</c:v>
                </c:pt>
                <c:pt idx="2">
                  <c:v>649.3245054187729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19392"/>
        <c:axId val="82220928"/>
      </c:lineChart>
      <c:catAx>
        <c:axId val="8220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2209408"/>
        <c:crossesAt val="0.35000000000000031"/>
        <c:auto val="1"/>
        <c:lblAlgn val="ctr"/>
        <c:lblOffset val="100"/>
        <c:noMultiLvlLbl val="0"/>
      </c:catAx>
      <c:valAx>
        <c:axId val="82209408"/>
        <c:scaling>
          <c:orientation val="minMax"/>
          <c:max val="0.49000000000000032"/>
          <c:min val="0.35000000000000031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2207872"/>
        <c:crosses val="autoZero"/>
        <c:crossBetween val="between"/>
      </c:valAx>
      <c:catAx>
        <c:axId val="8221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2220928"/>
        <c:crosses val="autoZero"/>
        <c:auto val="1"/>
        <c:lblAlgn val="ctr"/>
        <c:lblOffset val="100"/>
        <c:noMultiLvlLbl val="0"/>
      </c:catAx>
      <c:valAx>
        <c:axId val="82220928"/>
        <c:scaling>
          <c:orientation val="minMax"/>
          <c:max val="800"/>
          <c:min val="4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2219392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7.3170731707317069E-2"/>
          <c:y val="0.90000292969703399"/>
          <c:w val="0.82363977485928763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622" l="0.70000000000000062" r="0.70000000000000062" t="0.750000000000006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8795623535685"/>
          <c:y val="6.0000195313135794E-2"/>
          <c:w val="0.78878576663420585"/>
          <c:h val="0.740002408862007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Ukupno'!$B$36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Ukupno'!$D$35:$F$35</c:f>
              <c:strCache>
                <c:ptCount val="3"/>
                <c:pt idx="0">
                  <c:v>2004.</c:v>
                </c:pt>
                <c:pt idx="1">
                  <c:v>2005.</c:v>
                </c:pt>
                <c:pt idx="2">
                  <c:v>2006.</c:v>
                </c:pt>
              </c:strCache>
            </c:strRef>
          </c:cat>
          <c:val>
            <c:numRef>
              <c:f>'HHI - Ukupno'!$D$36:$F$36</c:f>
              <c:numCache>
                <c:formatCode>0.00%</c:formatCode>
                <c:ptCount val="3"/>
                <c:pt idx="0">
                  <c:v>0.38132887436959384</c:v>
                </c:pt>
                <c:pt idx="1">
                  <c:v>0.37786761293027299</c:v>
                </c:pt>
                <c:pt idx="2">
                  <c:v>0.36077393877375569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22496"/>
        <c:axId val="82524032"/>
      </c:barChart>
      <c:lineChart>
        <c:grouping val="stacked"/>
        <c:varyColors val="0"/>
        <c:ser>
          <c:idx val="1"/>
          <c:order val="1"/>
          <c:tx>
            <c:strRef>
              <c:f>'HHI - Ukupno'!$B$37:$C$37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539012100879454E-2"/>
                  <c:y val="-4.2269677946382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651261512549199E-2"/>
                  <c:y val="-4.280158163540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716599362596167E-2"/>
                  <c:y val="-4.3858438676190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174651696472263E-2"/>
                  <c:y val="-3.19356352162595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Ukupno'!$D$35:$F$35</c:f>
              <c:strCache>
                <c:ptCount val="3"/>
                <c:pt idx="0">
                  <c:v>2004.</c:v>
                </c:pt>
                <c:pt idx="1">
                  <c:v>2005.</c:v>
                </c:pt>
                <c:pt idx="2">
                  <c:v>2006.</c:v>
                </c:pt>
              </c:strCache>
            </c:strRef>
          </c:cat>
          <c:val>
            <c:numRef>
              <c:f>'HHI - Ukupno'!$D$37:$F$37</c:f>
              <c:numCache>
                <c:formatCode>#,##0</c:formatCode>
                <c:ptCount val="3"/>
                <c:pt idx="0">
                  <c:v>644.69253290704637</c:v>
                </c:pt>
                <c:pt idx="1">
                  <c:v>626.51920138978164</c:v>
                </c:pt>
                <c:pt idx="2">
                  <c:v>599.87681403364491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25568"/>
        <c:axId val="82539648"/>
      </c:lineChart>
      <c:catAx>
        <c:axId val="825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2524032"/>
        <c:crossesAt val="0.30000000000000032"/>
        <c:auto val="1"/>
        <c:lblAlgn val="ctr"/>
        <c:lblOffset val="100"/>
        <c:noMultiLvlLbl val="0"/>
      </c:catAx>
      <c:valAx>
        <c:axId val="82524032"/>
        <c:scaling>
          <c:orientation val="minMax"/>
          <c:max val="0.55000000000000004"/>
          <c:min val="0.30000000000000032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2522496"/>
        <c:crosses val="autoZero"/>
        <c:crossBetween val="between"/>
        <c:majorUnit val="0.05"/>
        <c:minorUnit val="1.0000000000000005E-2"/>
      </c:valAx>
      <c:catAx>
        <c:axId val="82525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2539648"/>
        <c:crossesAt val="500"/>
        <c:auto val="1"/>
        <c:lblAlgn val="ctr"/>
        <c:lblOffset val="100"/>
        <c:noMultiLvlLbl val="0"/>
      </c:catAx>
      <c:valAx>
        <c:axId val="82539648"/>
        <c:scaling>
          <c:orientation val="minMax"/>
          <c:max val="700"/>
          <c:min val="5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2525568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4.1121532857707407E-2"/>
          <c:y val="0.91000296224922606"/>
          <c:w val="0.89532791994735306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622" l="0.70000000000000062" r="0.70000000000000062" t="0.750000000000006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9525</xdr:rowOff>
    </xdr:from>
    <xdr:to>
      <xdr:col>4</xdr:col>
      <xdr:colOff>685800</xdr:colOff>
      <xdr:row>23</xdr:row>
      <xdr:rowOff>116733</xdr:rowOff>
    </xdr:to>
    <xdr:graphicFrame macro="">
      <xdr:nvGraphicFramePr>
        <xdr:cNvPr id="1026" name="Chart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23</xdr:row>
      <xdr:rowOff>9525</xdr:rowOff>
    </xdr:from>
    <xdr:to>
      <xdr:col>6</xdr:col>
      <xdr:colOff>0</xdr:colOff>
      <xdr:row>41</xdr:row>
      <xdr:rowOff>142875</xdr:rowOff>
    </xdr:to>
    <xdr:graphicFrame macro="">
      <xdr:nvGraphicFramePr>
        <xdr:cNvPr id="4097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39</xdr:row>
      <xdr:rowOff>19050</xdr:rowOff>
    </xdr:from>
    <xdr:to>
      <xdr:col>6</xdr:col>
      <xdr:colOff>0</xdr:colOff>
      <xdr:row>56</xdr:row>
      <xdr:rowOff>123825</xdr:rowOff>
    </xdr:to>
    <xdr:graphicFrame macro="">
      <xdr:nvGraphicFramePr>
        <xdr:cNvPr id="6145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39</xdr:row>
      <xdr:rowOff>9525</xdr:rowOff>
    </xdr:from>
    <xdr:to>
      <xdr:col>6</xdr:col>
      <xdr:colOff>0</xdr:colOff>
      <xdr:row>56</xdr:row>
      <xdr:rowOff>114300</xdr:rowOff>
    </xdr:to>
    <xdr:graphicFrame macro="">
      <xdr:nvGraphicFramePr>
        <xdr:cNvPr id="8193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7"/>
  <sheetViews>
    <sheetView showGridLines="0" tabSelected="1" showRuler="0" view="pageLayout" zoomScaleNormal="100" workbookViewId="0">
      <selection activeCell="B2" sqref="B2:E2"/>
    </sheetView>
  </sheetViews>
  <sheetFormatPr defaultColWidth="10.42578125" defaultRowHeight="12.75" x14ac:dyDescent="0.2"/>
  <cols>
    <col min="1" max="1" width="3" style="1" customWidth="1"/>
    <col min="2" max="2" width="28.85546875" style="1" customWidth="1"/>
    <col min="3" max="16384" width="10.42578125" style="1"/>
  </cols>
  <sheetData>
    <row r="2" spans="2:5" ht="15.75" x14ac:dyDescent="0.25">
      <c r="B2" s="85" t="s">
        <v>27</v>
      </c>
      <c r="C2" s="86"/>
      <c r="D2" s="86"/>
      <c r="E2" s="87"/>
    </row>
    <row r="3" spans="2:5" ht="16.5" thickBot="1" x14ac:dyDescent="0.3">
      <c r="B3" s="2"/>
      <c r="C3" s="3"/>
      <c r="D3" s="3"/>
    </row>
    <row r="4" spans="2:5" ht="26.25" customHeight="1" x14ac:dyDescent="0.2">
      <c r="B4" s="19" t="s">
        <v>5</v>
      </c>
      <c r="C4" s="20" t="s">
        <v>28</v>
      </c>
      <c r="D4" s="20" t="s">
        <v>29</v>
      </c>
      <c r="E4" s="71" t="s">
        <v>30</v>
      </c>
    </row>
    <row r="5" spans="2:5" ht="15" x14ac:dyDescent="0.25">
      <c r="B5" s="14" t="s">
        <v>39</v>
      </c>
      <c r="C5" s="15">
        <v>0.43090000000000001</v>
      </c>
      <c r="D5" s="15">
        <v>0.42949999999999999</v>
      </c>
      <c r="E5" s="72">
        <v>0.41930000000000001</v>
      </c>
    </row>
    <row r="6" spans="2:5" ht="15" x14ac:dyDescent="0.25">
      <c r="B6" s="16" t="s">
        <v>40</v>
      </c>
      <c r="C6" s="15">
        <v>0.66320000000000001</v>
      </c>
      <c r="D6" s="15">
        <v>0.66310000000000002</v>
      </c>
      <c r="E6" s="72">
        <v>0.65880000000000005</v>
      </c>
    </row>
    <row r="7" spans="2:5" ht="15.75" thickBot="1" x14ac:dyDescent="0.3">
      <c r="B7" s="17" t="s">
        <v>6</v>
      </c>
      <c r="C7" s="18">
        <v>0.15709999999999999</v>
      </c>
      <c r="D7" s="18">
        <v>0.1462</v>
      </c>
      <c r="E7" s="73">
        <v>0.13719999999999999</v>
      </c>
    </row>
  </sheetData>
  <mergeCells count="1">
    <mergeCell ref="B2:E2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osiguranja&amp;RGodišnje izvješće</oddHeader>
    <oddFooter>&amp;CU izvješće su uključeni podatci zaključno s 31.12.2006. godine.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1"/>
  <sheetViews>
    <sheetView showGridLines="0" showRuler="0" view="pageLayout" zoomScaleNormal="100" workbookViewId="0">
      <selection activeCell="B2" sqref="B2:K2"/>
    </sheetView>
  </sheetViews>
  <sheetFormatPr defaultColWidth="10.42578125" defaultRowHeight="12.75" x14ac:dyDescent="0.2"/>
  <cols>
    <col min="1" max="1" width="3.5703125" style="4" customWidth="1"/>
    <col min="2" max="2" width="28.5703125" style="4" customWidth="1"/>
    <col min="3" max="3" width="18" style="4" customWidth="1"/>
    <col min="4" max="4" width="7.85546875" style="4" customWidth="1"/>
    <col min="5" max="5" width="7.5703125" style="4" customWidth="1"/>
    <col min="6" max="6" width="18" style="4" customWidth="1"/>
    <col min="7" max="7" width="8.140625" style="4" customWidth="1"/>
    <col min="8" max="8" width="7.7109375" style="4" customWidth="1"/>
    <col min="9" max="9" width="17.7109375" style="4" customWidth="1"/>
    <col min="10" max="10" width="9" style="4" customWidth="1"/>
    <col min="11" max="11" width="7.7109375" style="4" customWidth="1"/>
    <col min="12" max="12" width="8.28515625" style="4" bestFit="1" customWidth="1"/>
    <col min="13" max="13" width="7.28515625" style="4" bestFit="1" customWidth="1"/>
    <col min="14" max="14" width="6.140625" style="4" bestFit="1" customWidth="1"/>
    <col min="15" max="16384" width="10.42578125" style="4"/>
  </cols>
  <sheetData>
    <row r="2" spans="2:13" ht="15.75" x14ac:dyDescent="0.25">
      <c r="B2" s="88" t="s">
        <v>2</v>
      </c>
      <c r="C2" s="89"/>
      <c r="D2" s="89"/>
      <c r="E2" s="89"/>
      <c r="F2" s="89"/>
      <c r="G2" s="89"/>
      <c r="H2" s="89"/>
      <c r="I2" s="89"/>
      <c r="J2" s="89"/>
      <c r="K2" s="90"/>
      <c r="L2" s="7"/>
    </row>
    <row r="3" spans="2:13" ht="16.5" thickBot="1" x14ac:dyDescent="0.3">
      <c r="B3" s="5"/>
      <c r="C3" s="7"/>
      <c r="D3" s="7"/>
      <c r="E3" s="7"/>
      <c r="F3" s="7"/>
      <c r="G3" s="7"/>
      <c r="H3" s="7"/>
      <c r="I3" s="7"/>
      <c r="J3" s="7"/>
      <c r="K3" s="7"/>
      <c r="L3" s="7"/>
    </row>
    <row r="4" spans="2:13" ht="18" customHeight="1" x14ac:dyDescent="0.25">
      <c r="B4" s="95" t="s">
        <v>41</v>
      </c>
      <c r="C4" s="97" t="s">
        <v>28</v>
      </c>
      <c r="D4" s="97"/>
      <c r="E4" s="97"/>
      <c r="F4" s="97" t="s">
        <v>29</v>
      </c>
      <c r="G4" s="97"/>
      <c r="H4" s="97"/>
      <c r="I4" s="97" t="s">
        <v>30</v>
      </c>
      <c r="J4" s="97"/>
      <c r="K4" s="98"/>
      <c r="L4" s="7"/>
    </row>
    <row r="5" spans="2:13" ht="39" customHeight="1" x14ac:dyDescent="0.25">
      <c r="B5" s="96"/>
      <c r="C5" s="22" t="s">
        <v>38</v>
      </c>
      <c r="D5" s="22" t="s">
        <v>7</v>
      </c>
      <c r="E5" s="23" t="s">
        <v>0</v>
      </c>
      <c r="F5" s="22" t="s">
        <v>38</v>
      </c>
      <c r="G5" s="22" t="s">
        <v>7</v>
      </c>
      <c r="H5" s="23" t="s">
        <v>0</v>
      </c>
      <c r="I5" s="22" t="s">
        <v>38</v>
      </c>
      <c r="J5" s="22" t="s">
        <v>7</v>
      </c>
      <c r="K5" s="74" t="s">
        <v>0</v>
      </c>
      <c r="L5" s="7"/>
    </row>
    <row r="6" spans="2:13" ht="15.75" x14ac:dyDescent="0.25">
      <c r="B6" s="24" t="s">
        <v>11</v>
      </c>
      <c r="C6" s="25">
        <v>9740</v>
      </c>
      <c r="D6" s="26">
        <f t="shared" ref="D6:D15" si="0">C6/C$16*100</f>
        <v>33.382458786030092</v>
      </c>
      <c r="E6" s="27">
        <f t="shared" ref="E6:E12" si="1">D6^2</f>
        <v>1114.3885546009976</v>
      </c>
      <c r="F6" s="25">
        <v>10273</v>
      </c>
      <c r="G6" s="26">
        <f t="shared" ref="G6:G15" si="2">F6/F$16*100</f>
        <v>32.157390596631821</v>
      </c>
      <c r="H6" s="27">
        <f t="shared" ref="H6:H12" si="3">G6^2</f>
        <v>1034.0977699843447</v>
      </c>
      <c r="I6" s="25">
        <v>11809</v>
      </c>
      <c r="J6" s="26">
        <f t="shared" ref="J6:J15" si="4">I6/I$16*100</f>
        <v>29.562409252490863</v>
      </c>
      <c r="K6" s="75">
        <f t="shared" ref="K6:K15" si="5">J6^2</f>
        <v>873.93604081175738</v>
      </c>
      <c r="L6" s="7"/>
    </row>
    <row r="7" spans="2:13" ht="15.75" x14ac:dyDescent="0.25">
      <c r="B7" s="24" t="s">
        <v>10</v>
      </c>
      <c r="C7" s="25">
        <v>1993</v>
      </c>
      <c r="D7" s="29">
        <f t="shared" si="0"/>
        <v>6.8307228296260751</v>
      </c>
      <c r="E7" s="27">
        <f t="shared" si="1"/>
        <v>46.658774375174858</v>
      </c>
      <c r="F7" s="25">
        <v>2903</v>
      </c>
      <c r="G7" s="26">
        <f t="shared" si="2"/>
        <v>9.0872096663119013</v>
      </c>
      <c r="H7" s="27">
        <f t="shared" si="3"/>
        <v>82.577379519512462</v>
      </c>
      <c r="I7" s="25">
        <v>5739</v>
      </c>
      <c r="J7" s="26">
        <f t="shared" si="4"/>
        <v>14.366895308666699</v>
      </c>
      <c r="K7" s="75">
        <f t="shared" si="5"/>
        <v>206.40768081018919</v>
      </c>
      <c r="L7" s="7"/>
      <c r="M7" s="6" t="s">
        <v>1</v>
      </c>
    </row>
    <row r="8" spans="2:13" ht="15.75" x14ac:dyDescent="0.25">
      <c r="B8" s="24" t="s">
        <v>44</v>
      </c>
      <c r="C8" s="27">
        <v>4023</v>
      </c>
      <c r="D8" s="26">
        <f t="shared" si="0"/>
        <v>13.788257874353086</v>
      </c>
      <c r="E8" s="27">
        <f t="shared" si="1"/>
        <v>190.11605520965986</v>
      </c>
      <c r="F8" s="27">
        <v>5066</v>
      </c>
      <c r="G8" s="26">
        <f t="shared" si="2"/>
        <v>15.858010392537405</v>
      </c>
      <c r="H8" s="27">
        <f t="shared" si="3"/>
        <v>251.47649360982436</v>
      </c>
      <c r="I8" s="25">
        <v>6550</v>
      </c>
      <c r="J8" s="26">
        <f t="shared" si="4"/>
        <v>16.397136133780606</v>
      </c>
      <c r="K8" s="75">
        <f t="shared" si="5"/>
        <v>268.86607338973357</v>
      </c>
      <c r="L8" s="7"/>
    </row>
    <row r="9" spans="2:13" ht="15.75" x14ac:dyDescent="0.25">
      <c r="B9" s="24" t="s">
        <v>13</v>
      </c>
      <c r="C9" s="25">
        <v>4606</v>
      </c>
      <c r="D9" s="26">
        <f t="shared" si="0"/>
        <v>15.786407101484045</v>
      </c>
      <c r="E9" s="27">
        <f t="shared" si="1"/>
        <v>249.21064917378587</v>
      </c>
      <c r="F9" s="25">
        <v>5327</v>
      </c>
      <c r="G9" s="26">
        <f t="shared" si="2"/>
        <v>16.675014086270583</v>
      </c>
      <c r="H9" s="27">
        <f t="shared" si="3"/>
        <v>278.05609477732236</v>
      </c>
      <c r="I9" s="25">
        <v>5956</v>
      </c>
      <c r="J9" s="26">
        <f t="shared" si="4"/>
        <v>14.910128673709508</v>
      </c>
      <c r="K9" s="75">
        <f t="shared" si="5"/>
        <v>222.31193706657444</v>
      </c>
      <c r="L9" s="7"/>
    </row>
    <row r="10" spans="2:13" ht="15.75" x14ac:dyDescent="0.25">
      <c r="B10" s="28" t="s">
        <v>12</v>
      </c>
      <c r="C10" s="27">
        <v>1748</v>
      </c>
      <c r="D10" s="29">
        <f t="shared" si="0"/>
        <v>5.9910203242279882</v>
      </c>
      <c r="E10" s="27">
        <f t="shared" si="1"/>
        <v>35.89232452531283</v>
      </c>
      <c r="F10" s="27">
        <v>1871</v>
      </c>
      <c r="G10" s="29">
        <f t="shared" si="2"/>
        <v>5.8567582795968196</v>
      </c>
      <c r="H10" s="27">
        <f t="shared" si="3"/>
        <v>34.301617545625895</v>
      </c>
      <c r="I10" s="25">
        <v>3004</v>
      </c>
      <c r="J10" s="29">
        <f t="shared" si="4"/>
        <v>7.5201522054773946</v>
      </c>
      <c r="K10" s="75">
        <f t="shared" si="5"/>
        <v>56.55268919354652</v>
      </c>
      <c r="L10" s="7"/>
    </row>
    <row r="11" spans="2:13" ht="15.75" x14ac:dyDescent="0.25">
      <c r="B11" s="24" t="s">
        <v>14</v>
      </c>
      <c r="C11" s="27">
        <v>2060</v>
      </c>
      <c r="D11" s="26">
        <f t="shared" si="0"/>
        <v>7.0603557596737154</v>
      </c>
      <c r="E11" s="27">
        <f t="shared" si="1"/>
        <v>49.848623453157806</v>
      </c>
      <c r="F11" s="27">
        <v>2058</v>
      </c>
      <c r="G11" s="29">
        <f t="shared" si="2"/>
        <v>6.4421210793213541</v>
      </c>
      <c r="H11" s="27">
        <f t="shared" si="3"/>
        <v>41.50092400063653</v>
      </c>
      <c r="I11" s="25">
        <v>2167</v>
      </c>
      <c r="J11" s="29">
        <f t="shared" si="4"/>
        <v>5.4248235117408496</v>
      </c>
      <c r="K11" s="75">
        <f t="shared" si="5"/>
        <v>29.428710133536324</v>
      </c>
      <c r="L11" s="7"/>
    </row>
    <row r="12" spans="2:13" ht="15.75" x14ac:dyDescent="0.25">
      <c r="B12" s="24" t="s">
        <v>32</v>
      </c>
      <c r="C12" s="27">
        <v>791</v>
      </c>
      <c r="D12" s="29">
        <f t="shared" si="0"/>
        <v>2.7110395174281114</v>
      </c>
      <c r="E12" s="27">
        <f t="shared" si="1"/>
        <v>7.3497352650568475</v>
      </c>
      <c r="F12" s="27">
        <v>1032</v>
      </c>
      <c r="G12" s="29">
        <f t="shared" si="2"/>
        <v>3.2304513867150817</v>
      </c>
      <c r="H12" s="27">
        <f t="shared" si="3"/>
        <v>10.435816161929393</v>
      </c>
      <c r="I12" s="25">
        <v>1147</v>
      </c>
      <c r="J12" s="29">
        <f t="shared" si="4"/>
        <v>2.8713763580834128</v>
      </c>
      <c r="K12" s="75">
        <f t="shared" si="5"/>
        <v>8.2448021897603638</v>
      </c>
      <c r="L12" s="7"/>
    </row>
    <row r="13" spans="2:13" ht="15.75" x14ac:dyDescent="0.25">
      <c r="B13" s="24" t="s">
        <v>16</v>
      </c>
      <c r="C13" s="27">
        <v>1982</v>
      </c>
      <c r="D13" s="29">
        <f t="shared" si="0"/>
        <v>6.7930219008122839</v>
      </c>
      <c r="E13" s="27">
        <f>D13^2</f>
        <v>46.145146544915335</v>
      </c>
      <c r="F13" s="27">
        <v>1591</v>
      </c>
      <c r="G13" s="29">
        <f t="shared" si="2"/>
        <v>4.9802792211857509</v>
      </c>
      <c r="H13" s="27">
        <f>G13^2</f>
        <v>24.80318112097455</v>
      </c>
      <c r="I13" s="25">
        <v>1514</v>
      </c>
      <c r="J13" s="29">
        <f t="shared" si="4"/>
        <v>3.7901166574876086</v>
      </c>
      <c r="K13" s="75">
        <f t="shared" si="5"/>
        <v>14.364984277365043</v>
      </c>
      <c r="L13" s="7"/>
    </row>
    <row r="14" spans="2:13" ht="15.75" x14ac:dyDescent="0.25">
      <c r="B14" s="30" t="s">
        <v>31</v>
      </c>
      <c r="C14" s="27">
        <v>1344</v>
      </c>
      <c r="D14" s="29">
        <f t="shared" si="0"/>
        <v>4.6063680296123657</v>
      </c>
      <c r="E14" s="27">
        <f>D14^2</f>
        <v>21.218626424234909</v>
      </c>
      <c r="F14" s="27">
        <v>1324</v>
      </c>
      <c r="G14" s="29">
        <f t="shared" si="2"/>
        <v>4.1444938333437671</v>
      </c>
      <c r="H14" s="27">
        <f>G14^2</f>
        <v>17.176829134624512</v>
      </c>
      <c r="I14" s="31">
        <v>911</v>
      </c>
      <c r="J14" s="29">
        <f t="shared" si="4"/>
        <v>2.2805787813548291</v>
      </c>
      <c r="K14" s="75">
        <f t="shared" si="5"/>
        <v>5.2010395779658776</v>
      </c>
      <c r="L14" s="7"/>
    </row>
    <row r="15" spans="2:13" ht="15.75" x14ac:dyDescent="0.25">
      <c r="B15" s="56" t="s">
        <v>35</v>
      </c>
      <c r="C15" s="57">
        <v>890</v>
      </c>
      <c r="D15" s="58">
        <f t="shared" si="0"/>
        <v>3.0503478767522361</v>
      </c>
      <c r="E15" s="57">
        <f>D15^2</f>
        <v>9.3046221692068745</v>
      </c>
      <c r="F15" s="57">
        <v>501</v>
      </c>
      <c r="G15" s="58">
        <f t="shared" si="2"/>
        <v>1.5682714580855195</v>
      </c>
      <c r="H15" s="57">
        <f>G15^2</f>
        <v>2.4594753662456812</v>
      </c>
      <c r="I15" s="59">
        <v>1149</v>
      </c>
      <c r="J15" s="58">
        <f t="shared" si="4"/>
        <v>2.8763831172082313</v>
      </c>
      <c r="K15" s="76">
        <f t="shared" si="5"/>
        <v>8.2735798369605416</v>
      </c>
      <c r="L15" s="7"/>
    </row>
    <row r="16" spans="2:13" ht="16.5" thickBot="1" x14ac:dyDescent="0.3">
      <c r="B16" s="32" t="s">
        <v>9</v>
      </c>
      <c r="C16" s="33">
        <f t="shared" ref="C16:K16" si="6">SUM(C6:C15)</f>
        <v>29177</v>
      </c>
      <c r="D16" s="34">
        <f t="shared" si="6"/>
        <v>99.999999999999986</v>
      </c>
      <c r="E16" s="33">
        <f t="shared" si="6"/>
        <v>1770.1331117415029</v>
      </c>
      <c r="F16" s="33">
        <f t="shared" si="6"/>
        <v>31946</v>
      </c>
      <c r="G16" s="34">
        <f t="shared" si="6"/>
        <v>100</v>
      </c>
      <c r="H16" s="33">
        <f t="shared" si="6"/>
        <v>1776.8855812210406</v>
      </c>
      <c r="I16" s="33">
        <f t="shared" si="6"/>
        <v>39946</v>
      </c>
      <c r="J16" s="34">
        <f t="shared" si="6"/>
        <v>100.00000000000001</v>
      </c>
      <c r="K16" s="77">
        <f t="shared" si="6"/>
        <v>1693.5875372873893</v>
      </c>
      <c r="L16" s="7"/>
    </row>
    <row r="17" spans="2:12" ht="15.75" x14ac:dyDescent="0.2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2:12" ht="16.5" thickBot="1" x14ac:dyDescent="0.3"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2:12" ht="15.75" x14ac:dyDescent="0.25">
      <c r="B19" s="91"/>
      <c r="C19" s="92"/>
      <c r="D19" s="35" t="s">
        <v>28</v>
      </c>
      <c r="E19" s="35" t="s">
        <v>29</v>
      </c>
      <c r="F19" s="78" t="s">
        <v>30</v>
      </c>
      <c r="G19" s="7"/>
      <c r="H19" s="7"/>
      <c r="I19" s="7"/>
      <c r="J19" s="7"/>
      <c r="K19" s="7"/>
    </row>
    <row r="20" spans="2:12" ht="15.75" x14ac:dyDescent="0.25">
      <c r="B20" s="99" t="s">
        <v>8</v>
      </c>
      <c r="C20" s="100"/>
      <c r="D20" s="36">
        <f>(D6+D8+D9+D11)/100</f>
        <v>0.70017479521540937</v>
      </c>
      <c r="E20" s="36">
        <f>(G6+G8+G7+G9)/100</f>
        <v>0.73777624741751713</v>
      </c>
      <c r="F20" s="79">
        <f>(J6+J8+J7+J9)/100</f>
        <v>0.75236569368647677</v>
      </c>
      <c r="G20" s="7"/>
      <c r="H20" s="7"/>
      <c r="I20" s="7"/>
      <c r="J20" s="7"/>
      <c r="K20" s="7"/>
    </row>
    <row r="21" spans="2:12" ht="16.5" thickBot="1" x14ac:dyDescent="0.3">
      <c r="B21" s="93" t="s">
        <v>0</v>
      </c>
      <c r="C21" s="94"/>
      <c r="D21" s="37">
        <f>E16</f>
        <v>1770.1331117415029</v>
      </c>
      <c r="E21" s="37">
        <f>H16</f>
        <v>1776.8855812210406</v>
      </c>
      <c r="F21" s="80">
        <f>K16</f>
        <v>1693.5875372873893</v>
      </c>
      <c r="G21" s="7"/>
      <c r="H21" s="7"/>
      <c r="I21" s="7"/>
      <c r="J21" s="7"/>
      <c r="K21" s="7"/>
    </row>
    <row r="24" spans="2:12" x14ac:dyDescent="0.2">
      <c r="H24" s="81" t="s">
        <v>42</v>
      </c>
    </row>
    <row r="25" spans="2:12" x14ac:dyDescent="0.2">
      <c r="F25" s="12"/>
      <c r="H25" s="81" t="s">
        <v>43</v>
      </c>
    </row>
    <row r="26" spans="2:12" x14ac:dyDescent="0.2">
      <c r="F26" s="12"/>
    </row>
    <row r="27" spans="2:12" x14ac:dyDescent="0.2">
      <c r="F27" s="12"/>
    </row>
    <row r="28" spans="2:12" x14ac:dyDescent="0.2">
      <c r="F28" s="12"/>
    </row>
    <row r="29" spans="2:12" x14ac:dyDescent="0.2">
      <c r="F29" s="12"/>
    </row>
    <row r="30" spans="2:12" x14ac:dyDescent="0.2">
      <c r="F30" s="12"/>
    </row>
    <row r="31" spans="2:12" x14ac:dyDescent="0.2">
      <c r="F31" s="13"/>
    </row>
  </sheetData>
  <sortState ref="B6:K16">
    <sortCondition descending="1" ref="I6:I16"/>
  </sortState>
  <mergeCells count="8">
    <mergeCell ref="B2:K2"/>
    <mergeCell ref="B19:C19"/>
    <mergeCell ref="B21:C21"/>
    <mergeCell ref="B4:B5"/>
    <mergeCell ref="C4:E4"/>
    <mergeCell ref="F4:H4"/>
    <mergeCell ref="I4:K4"/>
    <mergeCell ref="B20:C20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scale="88" orientation="landscape" r:id="rId1"/>
  <headerFooter>
    <oddHeader>&amp;LAgencija za osiguranje&amp;CStatistika tržišta osiguranja&amp;RGodišnje izvješće</oddHeader>
    <oddFooter>&amp;CU izvješće su uključeni podatci zaključno s 31.12.2006. godine.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showGridLines="0" showRuler="0" view="pageLayout" zoomScaleNormal="100" workbookViewId="0">
      <selection activeCell="B2" sqref="B2:K2"/>
    </sheetView>
  </sheetViews>
  <sheetFormatPr defaultColWidth="10.42578125" defaultRowHeight="15.75" x14ac:dyDescent="0.25"/>
  <cols>
    <col min="1" max="1" width="2.85546875" style="7" customWidth="1"/>
    <col min="2" max="2" width="34.7109375" style="7" customWidth="1"/>
    <col min="3" max="3" width="17.7109375" style="7" customWidth="1"/>
    <col min="4" max="4" width="9.28515625" style="7" customWidth="1"/>
    <col min="5" max="5" width="11.42578125" style="7" customWidth="1"/>
    <col min="6" max="6" width="17.7109375" style="7" customWidth="1"/>
    <col min="7" max="7" width="9.5703125" style="7" customWidth="1"/>
    <col min="8" max="8" width="7.85546875" style="7" customWidth="1"/>
    <col min="9" max="9" width="17.7109375" style="7" customWidth="1"/>
    <col min="10" max="10" width="9.28515625" style="7" customWidth="1"/>
    <col min="11" max="11" width="7.85546875" style="7" customWidth="1"/>
    <col min="12" max="12" width="8.42578125" style="7" bestFit="1" customWidth="1"/>
    <col min="13" max="13" width="7.28515625" style="7" bestFit="1" customWidth="1"/>
    <col min="14" max="14" width="4.5703125" style="7" bestFit="1" customWidth="1"/>
    <col min="15" max="16384" width="10.42578125" style="7"/>
  </cols>
  <sheetData>
    <row r="1" spans="2:11" ht="14.25" customHeight="1" x14ac:dyDescent="0.25"/>
    <row r="2" spans="2:11" x14ac:dyDescent="0.25">
      <c r="B2" s="88" t="s">
        <v>4</v>
      </c>
      <c r="C2" s="89"/>
      <c r="D2" s="89"/>
      <c r="E2" s="89"/>
      <c r="F2" s="89"/>
      <c r="G2" s="89"/>
      <c r="H2" s="89"/>
      <c r="I2" s="89"/>
      <c r="J2" s="89"/>
      <c r="K2" s="90"/>
    </row>
    <row r="3" spans="2:11" ht="15" customHeight="1" thickBot="1" x14ac:dyDescent="0.3">
      <c r="B3" s="5"/>
    </row>
    <row r="4" spans="2:11" ht="16.5" customHeight="1" x14ac:dyDescent="0.25">
      <c r="B4" s="95" t="s">
        <v>41</v>
      </c>
      <c r="C4" s="97" t="s">
        <v>28</v>
      </c>
      <c r="D4" s="97"/>
      <c r="E4" s="97"/>
      <c r="F4" s="97" t="s">
        <v>29</v>
      </c>
      <c r="G4" s="97"/>
      <c r="H4" s="97"/>
      <c r="I4" s="97" t="s">
        <v>30</v>
      </c>
      <c r="J4" s="97"/>
      <c r="K4" s="97"/>
    </row>
    <row r="5" spans="2:11" ht="42" customHeight="1" x14ac:dyDescent="0.25">
      <c r="B5" s="96"/>
      <c r="C5" s="22" t="s">
        <v>38</v>
      </c>
      <c r="D5" s="22" t="s">
        <v>7</v>
      </c>
      <c r="E5" s="23" t="s">
        <v>0</v>
      </c>
      <c r="F5" s="22" t="s">
        <v>38</v>
      </c>
      <c r="G5" s="22" t="s">
        <v>7</v>
      </c>
      <c r="H5" s="23" t="s">
        <v>0</v>
      </c>
      <c r="I5" s="22" t="s">
        <v>38</v>
      </c>
      <c r="J5" s="22" t="s">
        <v>7</v>
      </c>
      <c r="K5" s="23" t="s">
        <v>0</v>
      </c>
    </row>
    <row r="6" spans="2:11" x14ac:dyDescent="0.25">
      <c r="B6" s="38" t="s">
        <v>14</v>
      </c>
      <c r="C6" s="39">
        <v>44643</v>
      </c>
      <c r="D6" s="26">
        <f t="shared" ref="D6:D31" si="0">C6/C$32*100</f>
        <v>16.654480067449096</v>
      </c>
      <c r="E6" s="40">
        <f t="shared" ref="E6:E30" si="1">D6^2</f>
        <v>277.37170631705925</v>
      </c>
      <c r="F6" s="41">
        <v>46763</v>
      </c>
      <c r="G6" s="26">
        <f t="shared" ref="G6:G31" si="2">F6/F$32*100</f>
        <v>15.484590906532183</v>
      </c>
      <c r="H6" s="40">
        <f t="shared" ref="H6:H31" si="3">G6^2</f>
        <v>239.77255554265918</v>
      </c>
      <c r="I6" s="41">
        <v>47313</v>
      </c>
      <c r="J6" s="26">
        <f t="shared" ref="J6:J31" si="4">I6/I$32*100</f>
        <v>14.755202664562628</v>
      </c>
      <c r="K6" s="40">
        <f t="shared" ref="K6:K31" si="5">J6^2</f>
        <v>217.71600567231607</v>
      </c>
    </row>
    <row r="7" spans="2:11" x14ac:dyDescent="0.25">
      <c r="B7" s="38" t="s">
        <v>13</v>
      </c>
      <c r="C7" s="39">
        <v>24694</v>
      </c>
      <c r="D7" s="26">
        <f t="shared" si="0"/>
        <v>9.2123228901639216</v>
      </c>
      <c r="E7" s="40">
        <f t="shared" si="1"/>
        <v>84.866893032638146</v>
      </c>
      <c r="F7" s="39">
        <v>28489</v>
      </c>
      <c r="G7" s="26">
        <f t="shared" si="2"/>
        <v>9.4335374192458872</v>
      </c>
      <c r="H7" s="40">
        <f t="shared" si="3"/>
        <v>88.991628240312352</v>
      </c>
      <c r="I7" s="41">
        <v>26705</v>
      </c>
      <c r="J7" s="26">
        <f t="shared" si="4"/>
        <v>8.3283175270463712</v>
      </c>
      <c r="K7" s="40">
        <f t="shared" si="5"/>
        <v>69.360872831307788</v>
      </c>
    </row>
    <row r="8" spans="2:11" x14ac:dyDescent="0.25">
      <c r="B8" s="38" t="s">
        <v>17</v>
      </c>
      <c r="C8" s="41">
        <v>18840</v>
      </c>
      <c r="D8" s="26">
        <f t="shared" si="0"/>
        <v>7.0284345691539771</v>
      </c>
      <c r="E8" s="40">
        <f t="shared" si="1"/>
        <v>49.398892492878652</v>
      </c>
      <c r="F8" s="41">
        <v>21179</v>
      </c>
      <c r="G8" s="26">
        <f t="shared" si="2"/>
        <v>7.0129835726844973</v>
      </c>
      <c r="H8" s="40">
        <f t="shared" si="3"/>
        <v>49.181938590742618</v>
      </c>
      <c r="I8" s="41">
        <v>24092</v>
      </c>
      <c r="J8" s="26">
        <f t="shared" si="4"/>
        <v>7.5134179315334642</v>
      </c>
      <c r="K8" s="40">
        <f t="shared" si="5"/>
        <v>56.451449013888599</v>
      </c>
    </row>
    <row r="9" spans="2:11" x14ac:dyDescent="0.25">
      <c r="B9" s="38" t="s">
        <v>32</v>
      </c>
      <c r="C9" s="39">
        <v>17707</v>
      </c>
      <c r="D9" s="64">
        <f t="shared" si="0"/>
        <v>6.6057585411894619</v>
      </c>
      <c r="E9" s="40">
        <f t="shared" si="1"/>
        <v>43.636045904497529</v>
      </c>
      <c r="F9" s="39">
        <v>21338</v>
      </c>
      <c r="G9" s="26">
        <f t="shared" si="2"/>
        <v>7.0656331023155854</v>
      </c>
      <c r="H9" s="40">
        <f t="shared" si="3"/>
        <v>49.923171136537761</v>
      </c>
      <c r="I9" s="41">
        <v>22715</v>
      </c>
      <c r="J9" s="26">
        <f t="shared" si="4"/>
        <v>7.0839817497419331</v>
      </c>
      <c r="K9" s="40">
        <f t="shared" si="5"/>
        <v>50.182797430676779</v>
      </c>
    </row>
    <row r="10" spans="2:11" x14ac:dyDescent="0.25">
      <c r="B10" s="38" t="s">
        <v>19</v>
      </c>
      <c r="C10" s="41">
        <v>14127</v>
      </c>
      <c r="D10" s="42">
        <f t="shared" si="0"/>
        <v>5.2702067493863174</v>
      </c>
      <c r="E10" s="40">
        <f t="shared" si="1"/>
        <v>27.775079181277093</v>
      </c>
      <c r="F10" s="41">
        <v>17229</v>
      </c>
      <c r="G10" s="42">
        <f t="shared" si="2"/>
        <v>5.7050235598366879</v>
      </c>
      <c r="H10" s="40">
        <f t="shared" si="3"/>
        <v>32.547293818291678</v>
      </c>
      <c r="I10" s="41">
        <v>17818</v>
      </c>
      <c r="J10" s="42">
        <f t="shared" si="4"/>
        <v>5.5567856842131524</v>
      </c>
      <c r="K10" s="40">
        <f t="shared" si="5"/>
        <v>30.877867140276233</v>
      </c>
    </row>
    <row r="11" spans="2:11" x14ac:dyDescent="0.25">
      <c r="B11" s="38" t="s">
        <v>33</v>
      </c>
      <c r="C11" s="41">
        <v>13886</v>
      </c>
      <c r="D11" s="42">
        <f t="shared" si="0"/>
        <v>5.1802994918934244</v>
      </c>
      <c r="E11" s="40">
        <f t="shared" si="1"/>
        <v>26.83550282571127</v>
      </c>
      <c r="F11" s="41">
        <v>16798</v>
      </c>
      <c r="G11" s="42">
        <f t="shared" si="2"/>
        <v>5.5623069103335459</v>
      </c>
      <c r="H11" s="40">
        <f t="shared" si="3"/>
        <v>30.939258164744317</v>
      </c>
      <c r="I11" s="41">
        <v>17665</v>
      </c>
      <c r="J11" s="42">
        <f t="shared" si="4"/>
        <v>5.5090705529029824</v>
      </c>
      <c r="K11" s="40">
        <f t="shared" si="5"/>
        <v>30.349858356862772</v>
      </c>
    </row>
    <row r="12" spans="2:11" x14ac:dyDescent="0.25">
      <c r="B12" s="38" t="s">
        <v>18</v>
      </c>
      <c r="C12" s="41">
        <v>12392</v>
      </c>
      <c r="D12" s="42">
        <f t="shared" si="0"/>
        <v>4.6229491072694309</v>
      </c>
      <c r="E12" s="40">
        <f t="shared" si="1"/>
        <v>21.371658448403227</v>
      </c>
      <c r="F12" s="41">
        <v>14495</v>
      </c>
      <c r="G12" s="42">
        <f t="shared" si="2"/>
        <v>4.7997165534756974</v>
      </c>
      <c r="H12" s="40">
        <f t="shared" si="3"/>
        <v>23.037278993708625</v>
      </c>
      <c r="I12" s="41">
        <v>17617</v>
      </c>
      <c r="J12" s="29">
        <f t="shared" si="4"/>
        <v>5.4941010999429292</v>
      </c>
      <c r="K12" s="40">
        <f t="shared" si="5"/>
        <v>30.185146896394105</v>
      </c>
    </row>
    <row r="13" spans="2:11" x14ac:dyDescent="0.25">
      <c r="B13" s="38" t="s">
        <v>35</v>
      </c>
      <c r="C13" s="41">
        <v>11057</v>
      </c>
      <c r="D13" s="42">
        <f t="shared" si="0"/>
        <v>4.1249151290411632</v>
      </c>
      <c r="E13" s="40">
        <f t="shared" si="1"/>
        <v>17.014924821792675</v>
      </c>
      <c r="F13" s="41">
        <v>12681</v>
      </c>
      <c r="G13" s="42">
        <f t="shared" si="2"/>
        <v>4.1990483349172347</v>
      </c>
      <c r="H13" s="40">
        <f t="shared" si="3"/>
        <v>17.6320069189712</v>
      </c>
      <c r="I13" s="41">
        <v>16295</v>
      </c>
      <c r="J13" s="42">
        <f t="shared" si="4"/>
        <v>5.0818174163347916</v>
      </c>
      <c r="K13" s="40">
        <f t="shared" si="5"/>
        <v>25.824868252963615</v>
      </c>
    </row>
    <row r="14" spans="2:11" x14ac:dyDescent="0.25">
      <c r="B14" s="38" t="s">
        <v>36</v>
      </c>
      <c r="C14" s="41">
        <v>13931</v>
      </c>
      <c r="D14" s="42">
        <f t="shared" si="0"/>
        <v>5.1970871540808945</v>
      </c>
      <c r="E14" s="40">
        <f t="shared" si="1"/>
        <v>27.009714887112651</v>
      </c>
      <c r="F14" s="41">
        <v>13491</v>
      </c>
      <c r="G14" s="42">
        <f t="shared" si="2"/>
        <v>4.46726291983033</v>
      </c>
      <c r="H14" s="40">
        <f t="shared" si="3"/>
        <v>19.956437994891004</v>
      </c>
      <c r="I14" s="41">
        <v>15795</v>
      </c>
      <c r="J14" s="42">
        <f t="shared" si="4"/>
        <v>4.9258856146675694</v>
      </c>
      <c r="K14" s="40">
        <f t="shared" si="5"/>
        <v>24.264349088788897</v>
      </c>
    </row>
    <row r="15" spans="2:11" x14ac:dyDescent="0.25">
      <c r="B15" s="43" t="s">
        <v>15</v>
      </c>
      <c r="C15" s="41">
        <v>14708</v>
      </c>
      <c r="D15" s="42">
        <f t="shared" si="0"/>
        <v>5.4869541211845378</v>
      </c>
      <c r="E15" s="40">
        <f t="shared" si="1"/>
        <v>30.106665527983985</v>
      </c>
      <c r="F15" s="41">
        <v>16155</v>
      </c>
      <c r="G15" s="42">
        <f t="shared" si="2"/>
        <v>5.349390887988954</v>
      </c>
      <c r="H15" s="40">
        <f t="shared" si="3"/>
        <v>28.615982872499249</v>
      </c>
      <c r="I15" s="41">
        <v>15308</v>
      </c>
      <c r="J15" s="29">
        <f t="shared" si="4"/>
        <v>4.7740080398436939</v>
      </c>
      <c r="K15" s="40">
        <f t="shared" si="5"/>
        <v>22.791152764492228</v>
      </c>
    </row>
    <row r="16" spans="2:11" x14ac:dyDescent="0.25">
      <c r="B16" s="43" t="s">
        <v>44</v>
      </c>
      <c r="C16" s="41">
        <v>10726</v>
      </c>
      <c r="D16" s="42">
        <f t="shared" si="0"/>
        <v>4.001432547173331</v>
      </c>
      <c r="E16" s="40">
        <f t="shared" si="1"/>
        <v>16.011462429578053</v>
      </c>
      <c r="F16" s="41">
        <v>11991</v>
      </c>
      <c r="G16" s="42">
        <f t="shared" si="2"/>
        <v>3.9705692440653384</v>
      </c>
      <c r="H16" s="40">
        <f t="shared" si="3"/>
        <v>15.765420121917593</v>
      </c>
      <c r="I16" s="41">
        <v>14557</v>
      </c>
      <c r="J16" s="42">
        <f t="shared" si="4"/>
        <v>4.5397984737395252</v>
      </c>
      <c r="K16" s="40">
        <f t="shared" si="5"/>
        <v>20.609770182167722</v>
      </c>
    </row>
    <row r="17" spans="2:11" x14ac:dyDescent="0.25">
      <c r="B17" s="38" t="s">
        <v>24</v>
      </c>
      <c r="C17" s="41">
        <v>9350</v>
      </c>
      <c r="D17" s="42">
        <f t="shared" si="0"/>
        <v>3.4881031433964802</v>
      </c>
      <c r="E17" s="40">
        <f t="shared" si="1"/>
        <v>12.166863538972406</v>
      </c>
      <c r="F17" s="41">
        <v>11018</v>
      </c>
      <c r="G17" s="42">
        <f t="shared" si="2"/>
        <v>3.6483806130524474</v>
      </c>
      <c r="H17" s="40">
        <f t="shared" si="3"/>
        <v>13.310681097696952</v>
      </c>
      <c r="I17" s="41">
        <v>12717</v>
      </c>
      <c r="J17" s="42">
        <f t="shared" si="4"/>
        <v>3.9659694436041457</v>
      </c>
      <c r="K17" s="40">
        <f t="shared" si="5"/>
        <v>15.728913627601777</v>
      </c>
    </row>
    <row r="18" spans="2:11" x14ac:dyDescent="0.25">
      <c r="B18" s="38" t="s">
        <v>20</v>
      </c>
      <c r="C18" s="41">
        <v>7289</v>
      </c>
      <c r="D18" s="42">
        <f t="shared" si="0"/>
        <v>2.7192282152103684</v>
      </c>
      <c r="E18" s="40">
        <f t="shared" si="1"/>
        <v>7.3942020863961657</v>
      </c>
      <c r="F18" s="41">
        <v>9411</v>
      </c>
      <c r="G18" s="42">
        <f t="shared" si="2"/>
        <v>3.1162561217495539</v>
      </c>
      <c r="H18" s="40">
        <f t="shared" si="3"/>
        <v>9.7110522163415709</v>
      </c>
      <c r="I18" s="41">
        <v>10784</v>
      </c>
      <c r="J18" s="42">
        <f t="shared" si="4"/>
        <v>3.3631370983586617</v>
      </c>
      <c r="K18" s="40">
        <f t="shared" si="5"/>
        <v>11.310691142356319</v>
      </c>
    </row>
    <row r="19" spans="2:11" x14ac:dyDescent="0.25">
      <c r="B19" s="38" t="s">
        <v>22</v>
      </c>
      <c r="C19" s="41">
        <v>5812</v>
      </c>
      <c r="D19" s="42">
        <f t="shared" si="0"/>
        <v>2.1682198363016409</v>
      </c>
      <c r="E19" s="40">
        <f t="shared" si="1"/>
        <v>4.7011772585319145</v>
      </c>
      <c r="F19" s="41">
        <v>9597</v>
      </c>
      <c r="G19" s="42">
        <f t="shared" si="2"/>
        <v>3.1778461375444129</v>
      </c>
      <c r="H19" s="40">
        <f t="shared" si="3"/>
        <v>10.098706073905944</v>
      </c>
      <c r="I19" s="41">
        <v>10460</v>
      </c>
      <c r="J19" s="42">
        <f t="shared" si="4"/>
        <v>3.2620932908783011</v>
      </c>
      <c r="K19" s="40">
        <f t="shared" si="5"/>
        <v>10.641252638393224</v>
      </c>
    </row>
    <row r="20" spans="2:11" x14ac:dyDescent="0.25">
      <c r="B20" s="38" t="s">
        <v>23</v>
      </c>
      <c r="C20" s="41">
        <v>5309</v>
      </c>
      <c r="D20" s="42">
        <f t="shared" si="0"/>
        <v>1.9805710789617019</v>
      </c>
      <c r="E20" s="40">
        <f t="shared" si="1"/>
        <v>3.92266179881952</v>
      </c>
      <c r="F20" s="41">
        <v>5782</v>
      </c>
      <c r="G20" s="42">
        <f t="shared" si="2"/>
        <v>1.914588555515452</v>
      </c>
      <c r="H20" s="40">
        <f t="shared" si="3"/>
        <v>3.6656493369107452</v>
      </c>
      <c r="I20" s="41">
        <v>8981</v>
      </c>
      <c r="J20" s="42">
        <f t="shared" si="4"/>
        <v>2.8008470215466561</v>
      </c>
      <c r="K20" s="40">
        <f t="shared" si="5"/>
        <v>7.844744038106775</v>
      </c>
    </row>
    <row r="21" spans="2:11" x14ac:dyDescent="0.25">
      <c r="B21" s="38" t="s">
        <v>25</v>
      </c>
      <c r="C21" s="41">
        <v>7040</v>
      </c>
      <c r="D21" s="42">
        <f t="shared" si="0"/>
        <v>2.6263364844397024</v>
      </c>
      <c r="E21" s="40">
        <f t="shared" si="1"/>
        <v>6.8976433294990951</v>
      </c>
      <c r="F21" s="41">
        <v>7744</v>
      </c>
      <c r="G21" s="42">
        <f t="shared" si="2"/>
        <v>2.5642638834160603</v>
      </c>
      <c r="H21" s="40">
        <f t="shared" si="3"/>
        <v>6.5754492637920139</v>
      </c>
      <c r="I21" s="41">
        <v>7487</v>
      </c>
      <c r="J21" s="42">
        <f t="shared" si="4"/>
        <v>2.3349227981649947</v>
      </c>
      <c r="K21" s="40">
        <f t="shared" si="5"/>
        <v>5.4518644733906489</v>
      </c>
    </row>
    <row r="22" spans="2:11" x14ac:dyDescent="0.25">
      <c r="B22" s="38" t="s">
        <v>16</v>
      </c>
      <c r="C22" s="41">
        <v>7464</v>
      </c>
      <c r="D22" s="42">
        <f t="shared" si="0"/>
        <v>2.7845135681616391</v>
      </c>
      <c r="E22" s="40">
        <f t="shared" si="1"/>
        <v>7.7535158112762632</v>
      </c>
      <c r="F22" s="41">
        <v>6956</v>
      </c>
      <c r="G22" s="42">
        <f t="shared" si="2"/>
        <v>2.3033341390808517</v>
      </c>
      <c r="H22" s="40">
        <f t="shared" si="3"/>
        <v>5.3053481562553282</v>
      </c>
      <c r="I22" s="41">
        <v>6780</v>
      </c>
      <c r="J22" s="42">
        <f t="shared" si="4"/>
        <v>2.1144352306075413</v>
      </c>
      <c r="K22" s="40">
        <f t="shared" si="5"/>
        <v>4.4708363444343666</v>
      </c>
    </row>
    <row r="23" spans="2:11" x14ac:dyDescent="0.25">
      <c r="B23" s="38" t="s">
        <v>34</v>
      </c>
      <c r="C23" s="41">
        <v>6887</v>
      </c>
      <c r="D23" s="42">
        <f t="shared" si="0"/>
        <v>2.5692584330023056</v>
      </c>
      <c r="E23" s="40">
        <f t="shared" si="1"/>
        <v>6.6010888955534632</v>
      </c>
      <c r="F23" s="41">
        <v>7113</v>
      </c>
      <c r="G23" s="42">
        <f t="shared" si="2"/>
        <v>2.3553214104775875</v>
      </c>
      <c r="H23" s="40">
        <f t="shared" si="3"/>
        <v>5.5475389466541323</v>
      </c>
      <c r="I23" s="41">
        <v>6719</v>
      </c>
      <c r="J23" s="42">
        <f t="shared" si="4"/>
        <v>2.0954115508041404</v>
      </c>
      <c r="K23" s="40">
        <f t="shared" si="5"/>
        <v>4.3907495672434127</v>
      </c>
    </row>
    <row r="24" spans="2:11" x14ac:dyDescent="0.25">
      <c r="B24" s="38" t="s">
        <v>45</v>
      </c>
      <c r="C24" s="41">
        <v>9238</v>
      </c>
      <c r="D24" s="42">
        <f t="shared" si="0"/>
        <v>3.4463205175076665</v>
      </c>
      <c r="E24" s="40">
        <f t="shared" si="1"/>
        <v>11.87712510939431</v>
      </c>
      <c r="F24" s="41">
        <v>10131</v>
      </c>
      <c r="G24" s="42">
        <f t="shared" si="2"/>
        <v>3.3546690861167496</v>
      </c>
      <c r="H24" s="40">
        <f t="shared" si="3"/>
        <v>11.253804677347388</v>
      </c>
      <c r="I24" s="41">
        <v>6376</v>
      </c>
      <c r="J24" s="42">
        <f t="shared" si="4"/>
        <v>1.9884423348604254</v>
      </c>
      <c r="K24" s="40">
        <f t="shared" si="5"/>
        <v>3.9539029190651802</v>
      </c>
    </row>
    <row r="25" spans="2:11" x14ac:dyDescent="0.25">
      <c r="B25" s="38" t="s">
        <v>21</v>
      </c>
      <c r="C25" s="41">
        <v>6107</v>
      </c>
      <c r="D25" s="42">
        <f t="shared" si="0"/>
        <v>2.2782722884194975</v>
      </c>
      <c r="E25" s="40">
        <f t="shared" si="1"/>
        <v>5.1905246201802138</v>
      </c>
      <c r="F25" s="41">
        <v>5485</v>
      </c>
      <c r="G25" s="42">
        <f t="shared" si="2"/>
        <v>1.8162432077139838</v>
      </c>
      <c r="H25" s="40">
        <f t="shared" si="3"/>
        <v>3.2987393895671815</v>
      </c>
      <c r="I25" s="41">
        <v>6313</v>
      </c>
      <c r="J25" s="42">
        <f t="shared" si="4"/>
        <v>1.9687949278503554</v>
      </c>
      <c r="K25" s="40">
        <f t="shared" si="5"/>
        <v>3.8761534679292859</v>
      </c>
    </row>
    <row r="26" spans="2:11" x14ac:dyDescent="0.25">
      <c r="B26" s="38" t="s">
        <v>26</v>
      </c>
      <c r="C26" s="41">
        <v>3386</v>
      </c>
      <c r="D26" s="42">
        <f t="shared" si="0"/>
        <v>1.2631783148171638</v>
      </c>
      <c r="E26" s="40">
        <f t="shared" si="1"/>
        <v>1.5956194550243299</v>
      </c>
      <c r="F26" s="41">
        <v>4412</v>
      </c>
      <c r="G26" s="42">
        <f t="shared" si="2"/>
        <v>1.460941664983427</v>
      </c>
      <c r="H26" s="40">
        <f t="shared" si="3"/>
        <v>2.134350548484548</v>
      </c>
      <c r="I26" s="41">
        <v>5442</v>
      </c>
      <c r="J26" s="42">
        <f t="shared" si="4"/>
        <v>1.6971617293460532</v>
      </c>
      <c r="K26" s="40">
        <f t="shared" si="5"/>
        <v>2.8803579355568862</v>
      </c>
    </row>
    <row r="27" spans="2:11" x14ac:dyDescent="0.25">
      <c r="B27" s="38" t="s">
        <v>11</v>
      </c>
      <c r="C27" s="41">
        <v>384</v>
      </c>
      <c r="D27" s="42">
        <f t="shared" si="0"/>
        <v>0.14325471733307468</v>
      </c>
      <c r="E27" s="40">
        <f t="shared" si="1"/>
        <v>2.0521914038179129E-2</v>
      </c>
      <c r="F27" s="41">
        <v>720</v>
      </c>
      <c r="G27" s="42">
        <f t="shared" si="2"/>
        <v>0.2384129643671957</v>
      </c>
      <c r="H27" s="40">
        <f t="shared" si="3"/>
        <v>5.6840741578353726E-2</v>
      </c>
      <c r="I27" s="41">
        <v>803</v>
      </c>
      <c r="J27" s="42">
        <f t="shared" si="4"/>
        <v>0.25042647347755986</v>
      </c>
      <c r="K27" s="40">
        <f t="shared" si="5"/>
        <v>6.2713418618406999E-2</v>
      </c>
    </row>
    <row r="28" spans="2:11" x14ac:dyDescent="0.25">
      <c r="B28" s="60" t="s">
        <v>10</v>
      </c>
      <c r="C28" s="61">
        <v>118</v>
      </c>
      <c r="D28" s="62">
        <f t="shared" si="0"/>
        <v>4.4020980847142739E-2</v>
      </c>
      <c r="E28" s="40">
        <f t="shared" si="1"/>
        <v>1.9378467547445078E-3</v>
      </c>
      <c r="F28" s="61">
        <v>288</v>
      </c>
      <c r="G28" s="62">
        <f t="shared" si="2"/>
        <v>9.5365185746878287E-2</v>
      </c>
      <c r="H28" s="63">
        <f t="shared" si="3"/>
        <v>9.094518652536597E-3</v>
      </c>
      <c r="I28" s="65">
        <v>704</v>
      </c>
      <c r="J28" s="62">
        <f t="shared" si="4"/>
        <v>0.21955197674744975</v>
      </c>
      <c r="K28" s="63">
        <f t="shared" si="5"/>
        <v>4.8203070493712717E-2</v>
      </c>
    </row>
    <row r="29" spans="2:11" x14ac:dyDescent="0.25">
      <c r="B29" s="60" t="s">
        <v>31</v>
      </c>
      <c r="C29" s="61">
        <v>569</v>
      </c>
      <c r="D29" s="62">
        <f t="shared" si="0"/>
        <v>0.21227066188156118</v>
      </c>
      <c r="E29" s="40">
        <f t="shared" si="1"/>
        <v>4.5058833895636072E-2</v>
      </c>
      <c r="F29" s="61">
        <v>697</v>
      </c>
      <c r="G29" s="62">
        <f t="shared" si="2"/>
        <v>0.23079699467213249</v>
      </c>
      <c r="H29" s="63">
        <f t="shared" si="3"/>
        <v>5.3267252749688354E-2</v>
      </c>
      <c r="I29" s="61">
        <v>535</v>
      </c>
      <c r="J29" s="62">
        <f t="shared" si="4"/>
        <v>0.1668470277839284</v>
      </c>
      <c r="K29" s="63">
        <f t="shared" si="5"/>
        <v>2.7837930680330976E-2</v>
      </c>
    </row>
    <row r="30" spans="2:11" x14ac:dyDescent="0.25">
      <c r="B30" s="60" t="s">
        <v>46</v>
      </c>
      <c r="C30" s="61">
        <v>2262</v>
      </c>
      <c r="D30" s="62">
        <f t="shared" si="0"/>
        <v>0.84385981929014298</v>
      </c>
      <c r="E30" s="40">
        <f t="shared" si="1"/>
        <v>0.7120993946123928</v>
      </c>
      <c r="F30" s="61">
        <v>1869</v>
      </c>
      <c r="G30" s="62">
        <f t="shared" si="2"/>
        <v>0.61888032000317883</v>
      </c>
      <c r="H30" s="63">
        <f t="shared" si="3"/>
        <v>0.38301285048723704</v>
      </c>
      <c r="I30" s="61">
        <v>367</v>
      </c>
      <c r="J30" s="62">
        <f t="shared" si="4"/>
        <v>0.11445394242374156</v>
      </c>
      <c r="K30" s="63">
        <f t="shared" si="5"/>
        <v>1.3099704936337147E-2</v>
      </c>
    </row>
    <row r="31" spans="2:11" x14ac:dyDescent="0.25">
      <c r="B31" s="60" t="s">
        <v>12</v>
      </c>
      <c r="C31" s="61">
        <v>128</v>
      </c>
      <c r="D31" s="62">
        <f t="shared" si="0"/>
        <v>4.7751572444358223E-2</v>
      </c>
      <c r="E31" s="40">
        <v>0</v>
      </c>
      <c r="F31" s="61">
        <v>165</v>
      </c>
      <c r="G31" s="62">
        <f t="shared" si="2"/>
        <v>5.4636304334149011E-2</v>
      </c>
      <c r="H31" s="63">
        <f t="shared" si="3"/>
        <v>2.9851257512937498E-3</v>
      </c>
      <c r="I31" s="65">
        <v>305</v>
      </c>
      <c r="J31" s="62">
        <f t="shared" si="4"/>
        <v>9.5118399017005917E-2</v>
      </c>
      <c r="K31" s="63">
        <f t="shared" si="5"/>
        <v>9.0475098315583521E-3</v>
      </c>
    </row>
    <row r="32" spans="2:11" ht="16.5" thickBot="1" x14ac:dyDescent="0.3">
      <c r="B32" s="32" t="s">
        <v>9</v>
      </c>
      <c r="C32" s="44">
        <f t="shared" ref="C32:K32" si="6">SUM(C6:C31)</f>
        <v>268054</v>
      </c>
      <c r="D32" s="45">
        <f t="shared" si="6"/>
        <v>100.00000000000003</v>
      </c>
      <c r="E32" s="45">
        <f t="shared" si="6"/>
        <v>690.27858576188135</v>
      </c>
      <c r="F32" s="44">
        <f t="shared" si="6"/>
        <v>301997</v>
      </c>
      <c r="G32" s="45">
        <f t="shared" si="6"/>
        <v>100.00000000000001</v>
      </c>
      <c r="H32" s="45">
        <f t="shared" si="6"/>
        <v>667.76949259145067</v>
      </c>
      <c r="I32" s="44">
        <f t="shared" si="6"/>
        <v>320653</v>
      </c>
      <c r="J32" s="45">
        <f t="shared" si="6"/>
        <v>100.00000000000001</v>
      </c>
      <c r="K32" s="45">
        <f t="shared" si="6"/>
        <v>649.3245054187729</v>
      </c>
    </row>
    <row r="34" spans="2:8" ht="16.5" thickBot="1" x14ac:dyDescent="0.3">
      <c r="B34" s="8"/>
    </row>
    <row r="35" spans="2:8" x14ac:dyDescent="0.25">
      <c r="B35" s="91"/>
      <c r="C35" s="92"/>
      <c r="D35" s="35" t="s">
        <v>28</v>
      </c>
      <c r="E35" s="35" t="s">
        <v>29</v>
      </c>
      <c r="F35" s="78" t="s">
        <v>30</v>
      </c>
    </row>
    <row r="36" spans="2:8" x14ac:dyDescent="0.25">
      <c r="B36" s="99" t="s">
        <v>8</v>
      </c>
      <c r="C36" s="100"/>
      <c r="D36" s="36">
        <f>(D6+D7+D8+D9)/100</f>
        <v>0.39500996067956456</v>
      </c>
      <c r="E36" s="36">
        <f>(G6+G7+G8+G9)/100</f>
        <v>0.38996745000778155</v>
      </c>
      <c r="F36" s="79">
        <f>(J6+J7+J8+J9)/100</f>
        <v>0.37680919872884394</v>
      </c>
    </row>
    <row r="37" spans="2:8" ht="16.5" thickBot="1" x14ac:dyDescent="0.3">
      <c r="B37" s="93" t="s">
        <v>0</v>
      </c>
      <c r="C37" s="94"/>
      <c r="D37" s="37">
        <f>E32</f>
        <v>690.27858576188135</v>
      </c>
      <c r="E37" s="37">
        <f>H32</f>
        <v>667.76949259145067</v>
      </c>
      <c r="F37" s="80">
        <f>K32</f>
        <v>649.3245054187729</v>
      </c>
    </row>
    <row r="40" spans="2:8" x14ac:dyDescent="0.25">
      <c r="H40" s="83" t="s">
        <v>47</v>
      </c>
    </row>
    <row r="41" spans="2:8" x14ac:dyDescent="0.25">
      <c r="C41" s="9"/>
      <c r="F41" s="10"/>
      <c r="H41" s="84"/>
    </row>
    <row r="42" spans="2:8" x14ac:dyDescent="0.25">
      <c r="C42" s="9"/>
      <c r="F42" s="10"/>
      <c r="H42" s="83" t="s">
        <v>48</v>
      </c>
    </row>
    <row r="43" spans="2:8" x14ac:dyDescent="0.25">
      <c r="F43" s="10"/>
    </row>
    <row r="44" spans="2:8" x14ac:dyDescent="0.25">
      <c r="F44" s="10"/>
      <c r="H44" s="83" t="s">
        <v>49</v>
      </c>
    </row>
    <row r="45" spans="2:8" x14ac:dyDescent="0.25">
      <c r="F45" s="10"/>
    </row>
    <row r="46" spans="2:8" x14ac:dyDescent="0.25">
      <c r="F46" s="10"/>
    </row>
    <row r="47" spans="2:8" x14ac:dyDescent="0.25">
      <c r="F47" s="11"/>
      <c r="H47" s="84"/>
    </row>
  </sheetData>
  <sortState ref="B6:K31">
    <sortCondition descending="1" ref="I6:I31"/>
  </sortState>
  <mergeCells count="8">
    <mergeCell ref="B2:K2"/>
    <mergeCell ref="B35:C35"/>
    <mergeCell ref="B37:C37"/>
    <mergeCell ref="B4:B5"/>
    <mergeCell ref="C4:E4"/>
    <mergeCell ref="F4:H4"/>
    <mergeCell ref="I4:K4"/>
    <mergeCell ref="B36:C36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scale="60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31.12.2006. godine.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4"/>
  <sheetViews>
    <sheetView showGridLines="0" showRuler="0" view="pageLayout" zoomScaleNormal="100" workbookViewId="0">
      <selection activeCell="B2" sqref="B2:K2"/>
    </sheetView>
  </sheetViews>
  <sheetFormatPr defaultColWidth="10.42578125" defaultRowHeight="15.75" x14ac:dyDescent="0.25"/>
  <cols>
    <col min="1" max="1" width="3.140625" style="7" customWidth="1"/>
    <col min="2" max="2" width="35.5703125" style="7" customWidth="1"/>
    <col min="3" max="3" width="17.7109375" style="7" customWidth="1"/>
    <col min="4" max="4" width="9.7109375" style="7" customWidth="1"/>
    <col min="5" max="5" width="7.85546875" style="7" customWidth="1"/>
    <col min="6" max="6" width="17.7109375" style="7" customWidth="1"/>
    <col min="7" max="7" width="9.5703125" style="7" customWidth="1"/>
    <col min="8" max="8" width="7.85546875" style="7" customWidth="1"/>
    <col min="9" max="9" width="17.7109375" style="7" customWidth="1"/>
    <col min="10" max="10" width="9.140625" style="7" customWidth="1"/>
    <col min="11" max="11" width="7.7109375" style="7" customWidth="1"/>
    <col min="12" max="16384" width="10.42578125" style="7"/>
  </cols>
  <sheetData>
    <row r="2" spans="2:11" x14ac:dyDescent="0.25">
      <c r="B2" s="88" t="s">
        <v>3</v>
      </c>
      <c r="C2" s="89"/>
      <c r="D2" s="89"/>
      <c r="E2" s="89"/>
      <c r="F2" s="89"/>
      <c r="G2" s="89"/>
      <c r="H2" s="89"/>
      <c r="I2" s="89"/>
      <c r="J2" s="89"/>
      <c r="K2" s="90"/>
    </row>
    <row r="3" spans="2:11" ht="16.5" thickBot="1" x14ac:dyDescent="0.3">
      <c r="B3" s="5"/>
    </row>
    <row r="4" spans="2:11" ht="15.75" customHeight="1" x14ac:dyDescent="0.25">
      <c r="B4" s="95" t="s">
        <v>41</v>
      </c>
      <c r="C4" s="97" t="s">
        <v>28</v>
      </c>
      <c r="D4" s="97"/>
      <c r="E4" s="97"/>
      <c r="F4" s="97" t="s">
        <v>29</v>
      </c>
      <c r="G4" s="97"/>
      <c r="H4" s="97"/>
      <c r="I4" s="97" t="s">
        <v>30</v>
      </c>
      <c r="J4" s="97"/>
      <c r="K4" s="97"/>
    </row>
    <row r="5" spans="2:11" ht="39.75" customHeight="1" x14ac:dyDescent="0.25">
      <c r="B5" s="96"/>
      <c r="C5" s="22" t="s">
        <v>38</v>
      </c>
      <c r="D5" s="22" t="s">
        <v>7</v>
      </c>
      <c r="E5" s="23" t="s">
        <v>0</v>
      </c>
      <c r="F5" s="22" t="s">
        <v>38</v>
      </c>
      <c r="G5" s="22" t="s">
        <v>7</v>
      </c>
      <c r="H5" s="23" t="s">
        <v>0</v>
      </c>
      <c r="I5" s="22" t="s">
        <v>38</v>
      </c>
      <c r="J5" s="22" t="s">
        <v>7</v>
      </c>
      <c r="K5" s="23" t="s">
        <v>0</v>
      </c>
    </row>
    <row r="6" spans="2:11" x14ac:dyDescent="0.25">
      <c r="B6" s="46" t="s">
        <v>14</v>
      </c>
      <c r="C6" s="47">
        <v>46704</v>
      </c>
      <c r="D6" s="48">
        <f t="shared" ref="D6:D31" si="0">C6/C$32*100</f>
        <v>15.713137008838304</v>
      </c>
      <c r="E6" s="49">
        <f t="shared" ref="E6:E31" si="1">D6^2</f>
        <v>246.90267465852395</v>
      </c>
      <c r="F6" s="47">
        <v>48821</v>
      </c>
      <c r="G6" s="48">
        <f t="shared" ref="G6:G31" si="2">F6/F$32*100</f>
        <v>14.619473266555872</v>
      </c>
      <c r="H6" s="49">
        <f t="shared" ref="H6:H31" si="3">G6^2</f>
        <v>213.72899859154182</v>
      </c>
      <c r="I6" s="47">
        <v>49480</v>
      </c>
      <c r="J6" s="48">
        <f t="shared" ref="J6:J31" si="4">I6/I$32*100</f>
        <v>13.721689309672572</v>
      </c>
      <c r="K6" s="49">
        <f t="shared" ref="K6:K31" si="5">J6^2</f>
        <v>188.28475751118253</v>
      </c>
    </row>
    <row r="7" spans="2:11" x14ac:dyDescent="0.25">
      <c r="B7" s="46" t="s">
        <v>13</v>
      </c>
      <c r="C7" s="50">
        <v>29300</v>
      </c>
      <c r="D7" s="48">
        <f t="shared" si="0"/>
        <v>9.8577191323861406</v>
      </c>
      <c r="E7" s="49">
        <f t="shared" si="1"/>
        <v>97.174626493011772</v>
      </c>
      <c r="F7" s="50">
        <v>33816</v>
      </c>
      <c r="G7" s="48">
        <f t="shared" si="2"/>
        <v>10.126218389255715</v>
      </c>
      <c r="H7" s="49">
        <f t="shared" si="3"/>
        <v>102.54029886690061</v>
      </c>
      <c r="I7" s="47">
        <v>32660</v>
      </c>
      <c r="J7" s="48">
        <f t="shared" si="4"/>
        <v>9.0572023616391704</v>
      </c>
      <c r="K7" s="49">
        <f t="shared" si="5"/>
        <v>82.03291461968216</v>
      </c>
    </row>
    <row r="8" spans="2:11" x14ac:dyDescent="0.25">
      <c r="B8" s="46" t="s">
        <v>17</v>
      </c>
      <c r="C8" s="50">
        <v>18840</v>
      </c>
      <c r="D8" s="48">
        <f t="shared" si="0"/>
        <v>6.33854704621689</v>
      </c>
      <c r="E8" s="49">
        <f t="shared" si="1"/>
        <v>40.177178657104861</v>
      </c>
      <c r="F8" s="50">
        <v>21179</v>
      </c>
      <c r="G8" s="48">
        <f t="shared" si="2"/>
        <v>6.3420623156507805</v>
      </c>
      <c r="H8" s="49">
        <f t="shared" si="3"/>
        <v>40.221754415597744</v>
      </c>
      <c r="I8" s="47">
        <v>24092</v>
      </c>
      <c r="J8" s="48">
        <f t="shared" si="4"/>
        <v>6.6811426606433217</v>
      </c>
      <c r="K8" s="49">
        <f t="shared" si="5"/>
        <v>44.637667251868123</v>
      </c>
    </row>
    <row r="9" spans="2:11" x14ac:dyDescent="0.25">
      <c r="B9" s="46" t="s">
        <v>32</v>
      </c>
      <c r="C9" s="47">
        <v>18498</v>
      </c>
      <c r="D9" s="48">
        <f t="shared" si="0"/>
        <v>6.2234842495180489</v>
      </c>
      <c r="E9" s="49">
        <f t="shared" si="1"/>
        <v>38.731756203999232</v>
      </c>
      <c r="F9" s="47">
        <v>22371</v>
      </c>
      <c r="G9" s="48">
        <f t="shared" si="2"/>
        <v>6.6990073215649284</v>
      </c>
      <c r="H9" s="49">
        <f t="shared" si="3"/>
        <v>44.876699094380513</v>
      </c>
      <c r="I9" s="47">
        <v>23862</v>
      </c>
      <c r="J9" s="48">
        <f t="shared" si="4"/>
        <v>6.617359545420511</v>
      </c>
      <c r="K9" s="49">
        <f t="shared" si="5"/>
        <v>43.789447353367954</v>
      </c>
    </row>
    <row r="10" spans="2:11" x14ac:dyDescent="0.25">
      <c r="B10" s="46" t="s">
        <v>44</v>
      </c>
      <c r="C10" s="50">
        <v>14749</v>
      </c>
      <c r="D10" s="51">
        <f t="shared" si="0"/>
        <v>4.9621672178690508</v>
      </c>
      <c r="E10" s="49">
        <f t="shared" si="1"/>
        <v>24.623103498094277</v>
      </c>
      <c r="F10" s="50">
        <v>17057</v>
      </c>
      <c r="G10" s="51">
        <f t="shared" si="2"/>
        <v>5.1077273203671263</v>
      </c>
      <c r="H10" s="49">
        <f t="shared" si="3"/>
        <v>26.088878379224745</v>
      </c>
      <c r="I10" s="47">
        <v>21107</v>
      </c>
      <c r="J10" s="51">
        <f t="shared" si="4"/>
        <v>5.8533487522081433</v>
      </c>
      <c r="K10" s="49">
        <f t="shared" si="5"/>
        <v>34.261691614976627</v>
      </c>
    </row>
    <row r="11" spans="2:11" x14ac:dyDescent="0.25">
      <c r="B11" s="46" t="s">
        <v>19</v>
      </c>
      <c r="C11" s="47">
        <v>14127</v>
      </c>
      <c r="D11" s="51">
        <f t="shared" si="0"/>
        <v>4.7529009618846079</v>
      </c>
      <c r="E11" s="49">
        <f t="shared" si="1"/>
        <v>22.590067553483632</v>
      </c>
      <c r="F11" s="47">
        <v>17229</v>
      </c>
      <c r="G11" s="51">
        <f t="shared" si="2"/>
        <v>5.1592328077976912</v>
      </c>
      <c r="H11" s="49">
        <f t="shared" si="3"/>
        <v>26.61768316505605</v>
      </c>
      <c r="I11" s="47">
        <v>17818</v>
      </c>
      <c r="J11" s="51">
        <f t="shared" si="4"/>
        <v>4.9412502045219453</v>
      </c>
      <c r="K11" s="49">
        <f t="shared" si="5"/>
        <v>24.415953583688164</v>
      </c>
    </row>
    <row r="12" spans="2:11" x14ac:dyDescent="0.25">
      <c r="B12" s="52" t="s">
        <v>33</v>
      </c>
      <c r="C12" s="50">
        <v>13886</v>
      </c>
      <c r="D12" s="51">
        <f t="shared" si="0"/>
        <v>4.6718186987137864</v>
      </c>
      <c r="E12" s="49">
        <f t="shared" si="1"/>
        <v>21.825889953651778</v>
      </c>
      <c r="F12" s="50">
        <v>16798</v>
      </c>
      <c r="G12" s="51">
        <f t="shared" si="2"/>
        <v>5.0301696387129624</v>
      </c>
      <c r="H12" s="49">
        <f t="shared" si="3"/>
        <v>25.302606594229694</v>
      </c>
      <c r="I12" s="47">
        <v>17665</v>
      </c>
      <c r="J12" s="51">
        <f t="shared" si="4"/>
        <v>4.8988205670041625</v>
      </c>
      <c r="K12" s="49">
        <f t="shared" si="5"/>
        <v>23.998442947702983</v>
      </c>
    </row>
    <row r="13" spans="2:11" x14ac:dyDescent="0.25">
      <c r="B13" s="46" t="s">
        <v>18</v>
      </c>
      <c r="C13" s="47">
        <v>12392</v>
      </c>
      <c r="D13" s="51">
        <f t="shared" si="0"/>
        <v>4.1691759552398988</v>
      </c>
      <c r="E13" s="49">
        <f t="shared" si="1"/>
        <v>17.382028145750521</v>
      </c>
      <c r="F13" s="47">
        <v>14495</v>
      </c>
      <c r="G13" s="51">
        <f t="shared" si="2"/>
        <v>4.3405351180583622</v>
      </c>
      <c r="H13" s="49">
        <f t="shared" si="3"/>
        <v>18.840245111097921</v>
      </c>
      <c r="I13" s="47">
        <v>17617</v>
      </c>
      <c r="J13" s="51">
        <f t="shared" si="4"/>
        <v>4.8855093081750542</v>
      </c>
      <c r="K13" s="49">
        <f t="shared" si="5"/>
        <v>23.868201200265098</v>
      </c>
    </row>
    <row r="14" spans="2:11" x14ac:dyDescent="0.25">
      <c r="B14" s="46" t="s">
        <v>35</v>
      </c>
      <c r="C14" s="50">
        <v>11945</v>
      </c>
      <c r="D14" s="51">
        <f t="shared" si="0"/>
        <v>4.018786861308957</v>
      </c>
      <c r="E14" s="49">
        <f t="shared" si="1"/>
        <v>16.150647836629499</v>
      </c>
      <c r="F14" s="47">
        <v>13182</v>
      </c>
      <c r="G14" s="51">
        <f t="shared" si="2"/>
        <v>3.9473566006378293</v>
      </c>
      <c r="H14" s="49">
        <f t="shared" si="3"/>
        <v>15.581624132599039</v>
      </c>
      <c r="I14" s="47">
        <v>17444</v>
      </c>
      <c r="J14" s="51">
        <f t="shared" si="4"/>
        <v>4.837533312811809</v>
      </c>
      <c r="K14" s="49">
        <f t="shared" si="5"/>
        <v>23.401728552563995</v>
      </c>
    </row>
    <row r="15" spans="2:11" x14ac:dyDescent="0.25">
      <c r="B15" s="46" t="s">
        <v>37</v>
      </c>
      <c r="C15" s="47">
        <v>13931</v>
      </c>
      <c r="D15" s="51">
        <f t="shared" si="0"/>
        <v>4.6869585403846861</v>
      </c>
      <c r="E15" s="49">
        <f t="shared" si="1"/>
        <v>21.967580359284948</v>
      </c>
      <c r="F15" s="47">
        <v>13491</v>
      </c>
      <c r="G15" s="51">
        <f t="shared" si="2"/>
        <v>4.0398868077078562</v>
      </c>
      <c r="H15" s="49">
        <f t="shared" si="3"/>
        <v>16.320685419091973</v>
      </c>
      <c r="I15" s="47">
        <v>15795</v>
      </c>
      <c r="J15" s="51">
        <f t="shared" si="4"/>
        <v>4.3802361084534818</v>
      </c>
      <c r="K15" s="49">
        <f t="shared" si="5"/>
        <v>19.186468365799701</v>
      </c>
    </row>
    <row r="16" spans="2:11" x14ac:dyDescent="0.25">
      <c r="B16" s="46" t="s">
        <v>15</v>
      </c>
      <c r="C16" s="47">
        <v>14708</v>
      </c>
      <c r="D16" s="51">
        <f t="shared" si="0"/>
        <v>4.9483731399022304</v>
      </c>
      <c r="E16" s="49">
        <f t="shared" si="1"/>
        <v>24.48639673170586</v>
      </c>
      <c r="F16" s="47">
        <v>16155</v>
      </c>
      <c r="G16" s="51">
        <f t="shared" si="2"/>
        <v>4.8376229618649775</v>
      </c>
      <c r="H16" s="49">
        <f t="shared" si="3"/>
        <v>23.402595921163279</v>
      </c>
      <c r="I16" s="47">
        <v>15308</v>
      </c>
      <c r="J16" s="51">
        <f t="shared" si="4"/>
        <v>4.2451822949164857</v>
      </c>
      <c r="K16" s="49">
        <f t="shared" si="5"/>
        <v>18.021572717072399</v>
      </c>
    </row>
    <row r="17" spans="2:11" x14ac:dyDescent="0.25">
      <c r="B17" s="46" t="s">
        <v>24</v>
      </c>
      <c r="C17" s="50">
        <v>9350</v>
      </c>
      <c r="D17" s="51">
        <f t="shared" si="0"/>
        <v>3.1457226582870446</v>
      </c>
      <c r="E17" s="49">
        <f t="shared" si="1"/>
        <v>9.8955710428605101</v>
      </c>
      <c r="F17" s="47">
        <v>11018</v>
      </c>
      <c r="G17" s="51">
        <f t="shared" si="2"/>
        <v>3.2993457006393272</v>
      </c>
      <c r="H17" s="49">
        <f t="shared" si="3"/>
        <v>10.885682052327212</v>
      </c>
      <c r="I17" s="47">
        <v>12717</v>
      </c>
      <c r="J17" s="51">
        <f t="shared" si="4"/>
        <v>3.5266516360369051</v>
      </c>
      <c r="K17" s="49">
        <f t="shared" si="5"/>
        <v>12.43727176196178</v>
      </c>
    </row>
    <row r="18" spans="2:11" x14ac:dyDescent="0.25">
      <c r="B18" s="46" t="s">
        <v>11</v>
      </c>
      <c r="C18" s="47">
        <v>10125</v>
      </c>
      <c r="D18" s="51">
        <f t="shared" si="0"/>
        <v>3.4064643759525484</v>
      </c>
      <c r="E18" s="49">
        <f t="shared" si="1"/>
        <v>11.603999544633785</v>
      </c>
      <c r="F18" s="47">
        <v>10993</v>
      </c>
      <c r="G18" s="51">
        <f t="shared" si="2"/>
        <v>3.2918594379313957</v>
      </c>
      <c r="H18" s="49">
        <f t="shared" si="3"/>
        <v>10.836338559098005</v>
      </c>
      <c r="I18" s="47">
        <v>12612</v>
      </c>
      <c r="J18" s="51">
        <f t="shared" si="4"/>
        <v>3.497533257348231</v>
      </c>
      <c r="K18" s="49">
        <f t="shared" si="5"/>
        <v>12.232738886256927</v>
      </c>
    </row>
    <row r="19" spans="2:11" x14ac:dyDescent="0.25">
      <c r="B19" s="46" t="s">
        <v>20</v>
      </c>
      <c r="C19" s="47">
        <v>7289</v>
      </c>
      <c r="D19" s="51">
        <f t="shared" si="0"/>
        <v>2.4523179097598149</v>
      </c>
      <c r="E19" s="49">
        <f t="shared" si="1"/>
        <v>6.0138631305287475</v>
      </c>
      <c r="F19" s="47">
        <v>9411</v>
      </c>
      <c r="G19" s="51">
        <f t="shared" si="2"/>
        <v>2.8181287337735257</v>
      </c>
      <c r="H19" s="49">
        <f t="shared" si="3"/>
        <v>7.9418495601199748</v>
      </c>
      <c r="I19" s="47">
        <v>10784</v>
      </c>
      <c r="J19" s="51">
        <f t="shared" si="4"/>
        <v>2.9905961502730194</v>
      </c>
      <c r="K19" s="49">
        <f t="shared" si="5"/>
        <v>8.9436653340278038</v>
      </c>
    </row>
    <row r="20" spans="2:11" x14ac:dyDescent="0.25">
      <c r="B20" s="46" t="s">
        <v>22</v>
      </c>
      <c r="C20" s="47">
        <v>5812</v>
      </c>
      <c r="D20" s="51">
        <f t="shared" si="0"/>
        <v>1.9553946620282678</v>
      </c>
      <c r="E20" s="49">
        <f t="shared" si="1"/>
        <v>3.8235682842886436</v>
      </c>
      <c r="F20" s="47">
        <v>9597</v>
      </c>
      <c r="G20" s="51">
        <f t="shared" si="2"/>
        <v>2.873826528320532</v>
      </c>
      <c r="H20" s="49">
        <f t="shared" si="3"/>
        <v>8.2588789148788422</v>
      </c>
      <c r="I20" s="47">
        <v>10460</v>
      </c>
      <c r="J20" s="51">
        <f t="shared" si="4"/>
        <v>2.9007451531765378</v>
      </c>
      <c r="K20" s="49">
        <f t="shared" si="5"/>
        <v>8.4143224436771753</v>
      </c>
    </row>
    <row r="21" spans="2:11" x14ac:dyDescent="0.25">
      <c r="B21" s="46" t="s">
        <v>23</v>
      </c>
      <c r="C21" s="50">
        <v>5309</v>
      </c>
      <c r="D21" s="51">
        <f t="shared" si="0"/>
        <v>1.7861648762402051</v>
      </c>
      <c r="E21" s="49">
        <f t="shared" si="1"/>
        <v>3.1903849651141876</v>
      </c>
      <c r="F21" s="47">
        <v>5782</v>
      </c>
      <c r="G21" s="51">
        <f t="shared" si="2"/>
        <v>1.7314228390902693</v>
      </c>
      <c r="H21" s="49">
        <f t="shared" si="3"/>
        <v>2.9978250477234085</v>
      </c>
      <c r="I21" s="47">
        <v>8981</v>
      </c>
      <c r="J21" s="51">
        <f t="shared" si="4"/>
        <v>2.4905919905046354</v>
      </c>
      <c r="K21" s="49">
        <f t="shared" si="5"/>
        <v>6.2030484631658416</v>
      </c>
    </row>
    <row r="22" spans="2:11" x14ac:dyDescent="0.25">
      <c r="B22" s="46" t="s">
        <v>16</v>
      </c>
      <c r="C22" s="50">
        <v>9446</v>
      </c>
      <c r="D22" s="51">
        <f t="shared" si="0"/>
        <v>3.178020987184965</v>
      </c>
      <c r="E22" s="49">
        <f t="shared" si="1"/>
        <v>10.099817394988099</v>
      </c>
      <c r="F22" s="47">
        <v>8547</v>
      </c>
      <c r="G22" s="51">
        <f t="shared" si="2"/>
        <v>2.559403494587432</v>
      </c>
      <c r="H22" s="49">
        <f t="shared" si="3"/>
        <v>6.5505462481063592</v>
      </c>
      <c r="I22" s="47">
        <v>8294</v>
      </c>
      <c r="J22" s="51">
        <f t="shared" si="4"/>
        <v>2.3000745985130213</v>
      </c>
      <c r="K22" s="49">
        <f t="shared" si="5"/>
        <v>5.290343158724836</v>
      </c>
    </row>
    <row r="23" spans="2:11" x14ac:dyDescent="0.25">
      <c r="B23" s="46" t="s">
        <v>25</v>
      </c>
      <c r="C23" s="50">
        <v>7040</v>
      </c>
      <c r="D23" s="51">
        <f t="shared" si="0"/>
        <v>2.3685441191808336</v>
      </c>
      <c r="E23" s="49">
        <f t="shared" si="1"/>
        <v>5.6100012445061109</v>
      </c>
      <c r="F23" s="47">
        <v>7744</v>
      </c>
      <c r="G23" s="51">
        <f t="shared" si="2"/>
        <v>2.3189447364086901</v>
      </c>
      <c r="H23" s="49">
        <f t="shared" si="3"/>
        <v>5.3775046905175694</v>
      </c>
      <c r="I23" s="47">
        <v>7487</v>
      </c>
      <c r="J23" s="51">
        <f t="shared" si="4"/>
        <v>2.0762790594486367</v>
      </c>
      <c r="K23" s="49">
        <f t="shared" si="5"/>
        <v>4.310934732704915</v>
      </c>
    </row>
    <row r="24" spans="2:11" x14ac:dyDescent="0.25">
      <c r="B24" s="53" t="s">
        <v>34</v>
      </c>
      <c r="C24" s="50">
        <v>6887</v>
      </c>
      <c r="D24" s="51">
        <f t="shared" si="0"/>
        <v>2.3170686574997728</v>
      </c>
      <c r="E24" s="49">
        <f t="shared" si="1"/>
        <v>5.3688071635677996</v>
      </c>
      <c r="F24" s="47">
        <v>7113</v>
      </c>
      <c r="G24" s="51">
        <f t="shared" si="2"/>
        <v>2.1299914656605132</v>
      </c>
      <c r="H24" s="49">
        <f t="shared" si="3"/>
        <v>4.5368636437866217</v>
      </c>
      <c r="I24" s="47">
        <v>6719</v>
      </c>
      <c r="J24" s="51">
        <f t="shared" si="4"/>
        <v>1.8632989181829023</v>
      </c>
      <c r="K24" s="49">
        <f t="shared" si="5"/>
        <v>3.4718828585015737</v>
      </c>
    </row>
    <row r="25" spans="2:11" x14ac:dyDescent="0.25">
      <c r="B25" s="46" t="s">
        <v>10</v>
      </c>
      <c r="C25" s="47">
        <v>2111</v>
      </c>
      <c r="D25" s="51">
        <f t="shared" si="0"/>
        <v>0.71022679482823003</v>
      </c>
      <c r="E25" s="49">
        <f t="shared" si="1"/>
        <v>0.50442210009198074</v>
      </c>
      <c r="F25" s="47">
        <v>3192</v>
      </c>
      <c r="G25" s="51">
        <f t="shared" si="2"/>
        <v>0.95584602254862339</v>
      </c>
      <c r="H25" s="49">
        <f t="shared" si="3"/>
        <v>0.91364161882202344</v>
      </c>
      <c r="I25" s="47">
        <v>6442</v>
      </c>
      <c r="J25" s="51">
        <f t="shared" si="4"/>
        <v>1.7864818620232557</v>
      </c>
      <c r="K25" s="49">
        <f t="shared" si="5"/>
        <v>3.1915174433380789</v>
      </c>
    </row>
    <row r="26" spans="2:11" x14ac:dyDescent="0.25">
      <c r="B26" s="46" t="s">
        <v>45</v>
      </c>
      <c r="C26" s="50">
        <v>9238</v>
      </c>
      <c r="D26" s="51">
        <f t="shared" si="0"/>
        <v>3.1080412745728041</v>
      </c>
      <c r="E26" s="49">
        <f t="shared" si="1"/>
        <v>9.6599205644481412</v>
      </c>
      <c r="F26" s="47">
        <v>10131</v>
      </c>
      <c r="G26" s="51">
        <f t="shared" si="2"/>
        <v>3.0337330997619367</v>
      </c>
      <c r="H26" s="49">
        <f t="shared" si="3"/>
        <v>9.2035365205911699</v>
      </c>
      <c r="I26" s="47">
        <v>6376</v>
      </c>
      <c r="J26" s="51">
        <f t="shared" si="4"/>
        <v>1.7681788811332317</v>
      </c>
      <c r="K26" s="49">
        <f t="shared" si="5"/>
        <v>3.1264565556855675</v>
      </c>
    </row>
    <row r="27" spans="2:11" x14ac:dyDescent="0.25">
      <c r="B27" s="46" t="s">
        <v>21</v>
      </c>
      <c r="C27" s="47">
        <v>6107</v>
      </c>
      <c r="D27" s="51">
        <f t="shared" si="0"/>
        <v>2.0546447352041692</v>
      </c>
      <c r="E27" s="49">
        <f t="shared" si="1"/>
        <v>4.2215649879022106</v>
      </c>
      <c r="F27" s="47">
        <v>5485</v>
      </c>
      <c r="G27" s="51">
        <f t="shared" si="2"/>
        <v>1.6424860381200497</v>
      </c>
      <c r="H27" s="49">
        <f t="shared" si="3"/>
        <v>2.6977603854192971</v>
      </c>
      <c r="I27" s="47">
        <v>6313</v>
      </c>
      <c r="J27" s="51">
        <f t="shared" si="4"/>
        <v>1.7507078539200269</v>
      </c>
      <c r="K27" s="49">
        <f t="shared" si="5"/>
        <v>3.0649779897772662</v>
      </c>
    </row>
    <row r="28" spans="2:11" x14ac:dyDescent="0.25">
      <c r="B28" s="46" t="s">
        <v>26</v>
      </c>
      <c r="C28" s="50">
        <v>3386</v>
      </c>
      <c r="D28" s="51">
        <f t="shared" si="0"/>
        <v>1.1391889755037361</v>
      </c>
      <c r="E28" s="49">
        <f t="shared" si="1"/>
        <v>1.2977515219092519</v>
      </c>
      <c r="F28" s="50">
        <v>4412</v>
      </c>
      <c r="G28" s="51">
        <f t="shared" si="2"/>
        <v>1.3211756426956534</v>
      </c>
      <c r="H28" s="49">
        <f t="shared" si="3"/>
        <v>1.7455050788522728</v>
      </c>
      <c r="I28" s="47">
        <v>5442</v>
      </c>
      <c r="J28" s="51">
        <f t="shared" si="4"/>
        <v>1.5091639697501644</v>
      </c>
      <c r="K28" s="49">
        <f t="shared" si="5"/>
        <v>2.2775758875920751</v>
      </c>
    </row>
    <row r="29" spans="2:11" x14ac:dyDescent="0.25">
      <c r="B29" s="46" t="s">
        <v>12</v>
      </c>
      <c r="C29" s="50">
        <v>1875</v>
      </c>
      <c r="D29" s="51">
        <f t="shared" si="0"/>
        <v>0.63082673628750896</v>
      </c>
      <c r="E29" s="49">
        <f t="shared" si="1"/>
        <v>0.39794237121515036</v>
      </c>
      <c r="F29" s="47">
        <v>2036</v>
      </c>
      <c r="G29" s="51">
        <f t="shared" si="2"/>
        <v>0.60968123493389637</v>
      </c>
      <c r="H29" s="49">
        <f t="shared" si="3"/>
        <v>0.37171120823052095</v>
      </c>
      <c r="I29" s="47">
        <v>3309</v>
      </c>
      <c r="J29" s="51">
        <f t="shared" si="4"/>
        <v>0.91764490553166</v>
      </c>
      <c r="K29" s="49">
        <f t="shared" si="5"/>
        <v>0.84207217264820922</v>
      </c>
    </row>
    <row r="30" spans="2:11" x14ac:dyDescent="0.25">
      <c r="B30" s="46" t="s">
        <v>31</v>
      </c>
      <c r="C30" s="50">
        <v>1912</v>
      </c>
      <c r="D30" s="51">
        <f t="shared" si="0"/>
        <v>0.64327505055024914</v>
      </c>
      <c r="E30" s="49">
        <f t="shared" si="1"/>
        <v>0.41380279066042558</v>
      </c>
      <c r="F30" s="47">
        <v>2021</v>
      </c>
      <c r="G30" s="51">
        <f t="shared" si="2"/>
        <v>0.60518947730913775</v>
      </c>
      <c r="H30" s="49">
        <f t="shared" si="3"/>
        <v>0.36625430344570736</v>
      </c>
      <c r="I30" s="47">
        <v>1446</v>
      </c>
      <c r="J30" s="51">
        <f t="shared" si="4"/>
        <v>0.40100167222689043</v>
      </c>
      <c r="K30" s="49">
        <f t="shared" si="5"/>
        <v>0.16080234112876246</v>
      </c>
    </row>
    <row r="31" spans="2:11" x14ac:dyDescent="0.25">
      <c r="B31" s="66" t="s">
        <v>46</v>
      </c>
      <c r="C31" s="67">
        <v>2262</v>
      </c>
      <c r="D31" s="68">
        <f t="shared" si="0"/>
        <v>0.76102937465725085</v>
      </c>
      <c r="E31" s="69">
        <f t="shared" si="1"/>
        <v>0.57916570909120624</v>
      </c>
      <c r="F31" s="70">
        <v>1869</v>
      </c>
      <c r="G31" s="68">
        <f t="shared" si="2"/>
        <v>0.5596730000449176</v>
      </c>
      <c r="H31" s="69">
        <f t="shared" si="3"/>
        <v>0.31323386697927835</v>
      </c>
      <c r="I31" s="70">
        <v>367</v>
      </c>
      <c r="J31" s="68">
        <f t="shared" si="4"/>
        <v>0.1017756664642246</v>
      </c>
      <c r="K31" s="69">
        <f t="shared" si="5"/>
        <v>1.0358286284237093E-2</v>
      </c>
    </row>
    <row r="32" spans="2:11" ht="16.5" thickBot="1" x14ac:dyDescent="0.3">
      <c r="B32" s="21" t="s">
        <v>9</v>
      </c>
      <c r="C32" s="54">
        <f t="shared" ref="C32:K32" si="6">SUM(C6:C31)</f>
        <v>297229</v>
      </c>
      <c r="D32" s="55">
        <f t="shared" si="6"/>
        <v>100</v>
      </c>
      <c r="E32" s="55">
        <f t="shared" si="6"/>
        <v>644.69253290704637</v>
      </c>
      <c r="F32" s="54">
        <f t="shared" si="6"/>
        <v>333945</v>
      </c>
      <c r="G32" s="55">
        <f t="shared" si="6"/>
        <v>100.00000000000001</v>
      </c>
      <c r="H32" s="55">
        <f t="shared" si="6"/>
        <v>626.51920138978164</v>
      </c>
      <c r="I32" s="54">
        <f t="shared" si="6"/>
        <v>360597</v>
      </c>
      <c r="J32" s="55">
        <f t="shared" si="6"/>
        <v>100.00000000000003</v>
      </c>
      <c r="K32" s="55">
        <f t="shared" si="6"/>
        <v>599.87681403364491</v>
      </c>
    </row>
    <row r="34" spans="2:8" ht="16.5" thickBot="1" x14ac:dyDescent="0.3">
      <c r="B34" s="8"/>
    </row>
    <row r="35" spans="2:8" x14ac:dyDescent="0.25">
      <c r="B35" s="91"/>
      <c r="C35" s="92"/>
      <c r="D35" s="35" t="s">
        <v>28</v>
      </c>
      <c r="E35" s="35" t="s">
        <v>29</v>
      </c>
      <c r="F35" s="78" t="s">
        <v>30</v>
      </c>
    </row>
    <row r="36" spans="2:8" x14ac:dyDescent="0.25">
      <c r="B36" s="99" t="s">
        <v>8</v>
      </c>
      <c r="C36" s="100"/>
      <c r="D36" s="36">
        <f>(D6+D7+D8+D9)/100</f>
        <v>0.38132887436959384</v>
      </c>
      <c r="E36" s="36">
        <f>(G6+G7+G8+G9)/100</f>
        <v>0.37786761293027299</v>
      </c>
      <c r="F36" s="79">
        <f>(J6+J7+J8+J9)/100</f>
        <v>0.36077393877375569</v>
      </c>
    </row>
    <row r="37" spans="2:8" ht="16.5" thickBot="1" x14ac:dyDescent="0.3">
      <c r="B37" s="93" t="s">
        <v>0</v>
      </c>
      <c r="C37" s="94"/>
      <c r="D37" s="37">
        <f>E32</f>
        <v>644.69253290704637</v>
      </c>
      <c r="E37" s="37">
        <f>H32</f>
        <v>626.51920138978164</v>
      </c>
      <c r="F37" s="80">
        <f>K32</f>
        <v>599.87681403364491</v>
      </c>
    </row>
    <row r="40" spans="2:8" x14ac:dyDescent="0.25">
      <c r="H40" s="83" t="s">
        <v>47</v>
      </c>
    </row>
    <row r="41" spans="2:8" x14ac:dyDescent="0.25">
      <c r="H41" s="84"/>
    </row>
    <row r="42" spans="2:8" x14ac:dyDescent="0.25">
      <c r="H42" s="83" t="s">
        <v>48</v>
      </c>
    </row>
    <row r="43" spans="2:8" x14ac:dyDescent="0.25">
      <c r="H43" s="82"/>
    </row>
    <row r="44" spans="2:8" x14ac:dyDescent="0.25">
      <c r="H44" s="83" t="s">
        <v>49</v>
      </c>
    </row>
  </sheetData>
  <sortState ref="B6:K31">
    <sortCondition descending="1" ref="I6:I31"/>
  </sortState>
  <mergeCells count="8">
    <mergeCell ref="B2:K2"/>
    <mergeCell ref="B35:C35"/>
    <mergeCell ref="B37:C37"/>
    <mergeCell ref="B4:B5"/>
    <mergeCell ref="C4:E4"/>
    <mergeCell ref="F4:H4"/>
    <mergeCell ref="I4:K4"/>
    <mergeCell ref="B36:C36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scale="60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31.12.2006. godine.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Udio</vt:lpstr>
      <vt:lpstr>HHI - Životno</vt:lpstr>
      <vt:lpstr>HHI - Neživotno</vt:lpstr>
      <vt:lpstr>HHI - Ukupno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2016-12-29T11:39:37Z</cp:lastPrinted>
  <dcterms:created xsi:type="dcterms:W3CDTF">2011-07-19T10:02:04Z</dcterms:created>
  <dcterms:modified xsi:type="dcterms:W3CDTF">2018-02-20T13:57:10Z</dcterms:modified>
</cp:coreProperties>
</file>