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905" windowWidth="15075" windowHeight="3495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G33" i="26" l="1"/>
  <c r="G34" i="26"/>
  <c r="G32" i="26"/>
  <c r="E31" i="21" l="1"/>
  <c r="E36" i="21"/>
  <c r="E37" i="21" l="1"/>
  <c r="C31" i="21"/>
  <c r="E35" i="27" l="1"/>
  <c r="E34" i="27"/>
  <c r="E33" i="27"/>
  <c r="E32" i="27"/>
  <c r="C33" i="27"/>
  <c r="C34" i="27"/>
  <c r="C35" i="27"/>
  <c r="C32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G26" i="27" s="1"/>
  <c r="C27" i="27"/>
  <c r="G27" i="27" s="1"/>
  <c r="C28" i="27"/>
  <c r="G28" i="27" s="1"/>
  <c r="C29" i="27"/>
  <c r="C30" i="27"/>
  <c r="G30" i="27" s="1"/>
  <c r="C13" i="27"/>
  <c r="G33" i="27"/>
  <c r="G25" i="27"/>
  <c r="G22" i="27"/>
  <c r="G21" i="27"/>
  <c r="G20" i="27"/>
  <c r="G19" i="27"/>
  <c r="G18" i="27"/>
  <c r="G15" i="27"/>
  <c r="G14" i="27"/>
  <c r="G13" i="27"/>
  <c r="E36" i="26"/>
  <c r="C36" i="26"/>
  <c r="E31" i="26"/>
  <c r="C31" i="26"/>
  <c r="G30" i="26"/>
  <c r="G28" i="26"/>
  <c r="G26" i="26"/>
  <c r="G25" i="26"/>
  <c r="G22" i="26"/>
  <c r="G21" i="26"/>
  <c r="G20" i="26"/>
  <c r="G19" i="26"/>
  <c r="G15" i="26"/>
  <c r="G14" i="26"/>
  <c r="G13" i="26"/>
  <c r="G34" i="21"/>
  <c r="G33" i="21"/>
  <c r="G32" i="21"/>
  <c r="G14" i="21"/>
  <c r="G15" i="21"/>
  <c r="G18" i="21"/>
  <c r="G19" i="21"/>
  <c r="G20" i="21"/>
  <c r="G21" i="21"/>
  <c r="G22" i="21"/>
  <c r="G25" i="21"/>
  <c r="G26" i="21"/>
  <c r="G27" i="21"/>
  <c r="G28" i="21"/>
  <c r="G30" i="21"/>
  <c r="G13" i="21"/>
  <c r="E31" i="27" l="1"/>
  <c r="C36" i="27"/>
  <c r="E36" i="27"/>
  <c r="G34" i="27"/>
  <c r="G32" i="27"/>
  <c r="C31" i="27"/>
  <c r="C37" i="27" s="1"/>
  <c r="C37" i="26"/>
  <c r="D22" i="26" s="1"/>
  <c r="E37" i="26"/>
  <c r="F35" i="26" s="1"/>
  <c r="G36" i="26"/>
  <c r="G31" i="26"/>
  <c r="E37" i="27" l="1"/>
  <c r="F35" i="27" s="1"/>
  <c r="D34" i="27"/>
  <c r="G36" i="27"/>
  <c r="G31" i="27"/>
  <c r="D25" i="26"/>
  <c r="D17" i="26"/>
  <c r="D33" i="26"/>
  <c r="D35" i="26"/>
  <c r="D34" i="26"/>
  <c r="G37" i="26"/>
  <c r="D30" i="26"/>
  <c r="D13" i="26"/>
  <c r="D21" i="26"/>
  <c r="D29" i="26"/>
  <c r="D18" i="26"/>
  <c r="D26" i="26"/>
  <c r="D14" i="26"/>
  <c r="D15" i="26"/>
  <c r="D19" i="26"/>
  <c r="D23" i="26"/>
  <c r="D27" i="26"/>
  <c r="D16" i="26"/>
  <c r="D20" i="26"/>
  <c r="D24" i="26"/>
  <c r="D28" i="26"/>
  <c r="D32" i="26"/>
  <c r="F22" i="26"/>
  <c r="F15" i="26"/>
  <c r="F14" i="26"/>
  <c r="F30" i="26"/>
  <c r="F23" i="26"/>
  <c r="F18" i="26"/>
  <c r="F26" i="26"/>
  <c r="F34" i="26"/>
  <c r="F19" i="26"/>
  <c r="F27" i="26"/>
  <c r="F16" i="26"/>
  <c r="F20" i="26"/>
  <c r="F24" i="26"/>
  <c r="F28" i="26"/>
  <c r="F32" i="26"/>
  <c r="F13" i="26"/>
  <c r="F17" i="26"/>
  <c r="F21" i="26"/>
  <c r="F25" i="26"/>
  <c r="F33" i="26"/>
  <c r="F29" i="26"/>
  <c r="F14" i="27" l="1"/>
  <c r="F21" i="27"/>
  <c r="F27" i="27"/>
  <c r="F28" i="27"/>
  <c r="F26" i="27"/>
  <c r="F29" i="27"/>
  <c r="F13" i="27"/>
  <c r="F20" i="27"/>
  <c r="F19" i="27"/>
  <c r="F15" i="27"/>
  <c r="F25" i="27"/>
  <c r="F17" i="27"/>
  <c r="F32" i="27"/>
  <c r="F24" i="27"/>
  <c r="F16" i="27"/>
  <c r="F23" i="27"/>
  <c r="F34" i="27"/>
  <c r="F18" i="27"/>
  <c r="F22" i="27"/>
  <c r="F30" i="27"/>
  <c r="F33" i="27"/>
  <c r="F36" i="27" s="1"/>
  <c r="D32" i="27"/>
  <c r="D30" i="27"/>
  <c r="D23" i="27"/>
  <c r="D35" i="27"/>
  <c r="D18" i="27"/>
  <c r="D21" i="27"/>
  <c r="D26" i="27"/>
  <c r="D33" i="27"/>
  <c r="D15" i="27"/>
  <c r="D17" i="27"/>
  <c r="D28" i="27"/>
  <c r="D16" i="27"/>
  <c r="G37" i="27"/>
  <c r="D22" i="27"/>
  <c r="D14" i="27"/>
  <c r="D27" i="27"/>
  <c r="D19" i="27"/>
  <c r="D25" i="27"/>
  <c r="D20" i="27"/>
  <c r="D13" i="27"/>
  <c r="D29" i="27"/>
  <c r="D24" i="27"/>
  <c r="D31" i="26"/>
  <c r="D36" i="26"/>
  <c r="F36" i="26"/>
  <c r="F31" i="26"/>
  <c r="F31" i="27" l="1"/>
  <c r="F37" i="27" s="1"/>
  <c r="D36" i="27"/>
  <c r="D31" i="27"/>
  <c r="D37" i="26"/>
  <c r="F37" i="26"/>
  <c r="D37" i="27" l="1"/>
  <c r="C36" i="21"/>
  <c r="C37" i="21" l="1"/>
  <c r="D34" i="21" l="1"/>
  <c r="D35" i="21"/>
  <c r="D16" i="21"/>
  <c r="D24" i="21"/>
  <c r="D33" i="21"/>
  <c r="D20" i="21"/>
  <c r="D28" i="21"/>
  <c r="D13" i="21"/>
  <c r="D14" i="21"/>
  <c r="D18" i="21"/>
  <c r="D22" i="21"/>
  <c r="D26" i="21"/>
  <c r="D30" i="21"/>
  <c r="D15" i="21"/>
  <c r="D17" i="21"/>
  <c r="D21" i="21"/>
  <c r="D19" i="21"/>
  <c r="D23" i="21"/>
  <c r="D25" i="21"/>
  <c r="D27" i="21"/>
  <c r="D29" i="21"/>
  <c r="D32" i="21"/>
  <c r="D31" i="21" l="1"/>
  <c r="D36" i="21"/>
  <c r="D37" i="21" l="1"/>
  <c r="G31" i="21" l="1"/>
  <c r="G36" i="21"/>
  <c r="F35" i="21" l="1"/>
  <c r="F26" i="21" l="1"/>
  <c r="F34" i="21"/>
  <c r="F28" i="21"/>
  <c r="F29" i="21"/>
  <c r="G37" i="21"/>
  <c r="F15" i="21"/>
  <c r="F13" i="21"/>
  <c r="F18" i="21"/>
  <c r="F33" i="21"/>
  <c r="F20" i="21"/>
  <c r="F23" i="21"/>
  <c r="F30" i="21"/>
  <c r="F22" i="21"/>
  <c r="F32" i="21"/>
  <c r="F14" i="21"/>
  <c r="F24" i="21"/>
  <c r="F16" i="21"/>
  <c r="F27" i="21"/>
  <c r="F19" i="21"/>
  <c r="F21" i="21"/>
  <c r="F25" i="21"/>
  <c r="F17" i="21"/>
  <c r="F36" i="21" l="1"/>
  <c r="F31" i="21"/>
  <c r="F37" i="21" l="1"/>
</calcChain>
</file>

<file path=xl/sharedStrings.xml><?xml version="1.0" encoding="utf-8"?>
<sst xmlns="http://schemas.openxmlformats.org/spreadsheetml/2006/main" count="221" uniqueCount="69">
  <si>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</si>
  <si>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</si>
  <si>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</si>
  <si>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</si>
  <si>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</si>
  <si>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</si>
  <si>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</si>
  <si>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</si>
  <si>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</si>
  <si>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</si>
  <si>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</si>
  <si>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</si>
  <si>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</si>
  <si>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</si>
  <si>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</si>
  <si>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</si>
  <si>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</si>
  <si>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</si>
  <si>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</si>
  <si>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</si>
  <si>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</si>
  <si>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</si>
  <si>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</si>
  <si>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</si>
  <si>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</si>
  <si>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</si>
  <si>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</si>
  <si>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</si>
  <si>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</si>
  <si>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</si>
  <si>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</si>
  <si>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</si>
  <si>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</si>
  <si>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</si>
  <si>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</si>
  <si>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</si>
  <si>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</si>
  <si>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</si>
  <si>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</si>
  <si>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</si>
  <si>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</si>
  <si>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</si>
  <si>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</si>
  <si>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</si>
  <si>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</si>
  <si>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</si>
  <si>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</si>
  <si>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</si>
  <si>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</si>
  <si>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</si>
  <si>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</si>
  <si>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I-XII-2018</t>
  </si>
  <si>
    <t>STATISTIKA TRŽIŠTA OSIGURANJA U BOSNI I HERCEGOVINI</t>
  </si>
  <si>
    <t>2018.*</t>
  </si>
  <si>
    <t>2017.</t>
  </si>
  <si>
    <t>Indeks rasta</t>
  </si>
  <si>
    <t>18/17</t>
  </si>
  <si>
    <t>I-XII-2017</t>
  </si>
  <si>
    <t>-</t>
  </si>
  <si>
    <t>Isplaćene štete u BiH</t>
  </si>
  <si>
    <t>Isplaćene štete u FBiH</t>
  </si>
  <si>
    <t>Isplaćene štete u RS-u</t>
  </si>
  <si>
    <t>Isplaćene štete po vrstama osiguranja u Republici Srpskoj u 2018. godini (u KM)</t>
  </si>
  <si>
    <t>Isplaćene štete po vrstama osiguranja u Bosni i Hercegovini u 2018. godini (u KM)</t>
  </si>
  <si>
    <t>Isplaćene štete po vrstama osiguranja u Federaciji Bosne i Hercegovine u 2018. godini (u KM)</t>
  </si>
  <si>
    <t>*Podatci se odnose na razdoblje od 01.01. do 31.12.2018. godine.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</si>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</sst>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6" tint="-0.499984740745262"/>
      <name val="Cambria"/>
      <family val="1"/>
      <scheme val="major"/>
    </font>
    <font>
      <sz val="9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0" fillId="23" borderId="28" applyNumberFormat="0" applyAlignment="0" applyProtection="0"/>
    <xf numFmtId="0" fontId="12" fillId="26" borderId="27" applyNumberFormat="0" applyFont="0" applyAlignment="0" applyProtection="0"/>
    <xf numFmtId="0" fontId="12" fillId="26" borderId="27" applyNumberFormat="0" applyFont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0" fillId="10" borderId="28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6" fillId="0" borderId="30" applyNumberFormat="0" applyFill="0" applyAlignment="0" applyProtection="0"/>
    <xf numFmtId="0" fontId="24" fillId="23" borderId="29" applyNumberForma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0" fillId="10" borderId="28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6" fillId="0" borderId="30" applyNumberFormat="0" applyFill="0" applyAlignment="0" applyProtection="0"/>
    <xf numFmtId="0" fontId="24" fillId="23" borderId="29" applyNumberFormat="0" applyAlignment="0" applyProtection="0"/>
    <xf numFmtId="0" fontId="26" fillId="0" borderId="30" applyNumberFormat="0" applyFill="0" applyAlignment="0" applyProtection="0"/>
  </cellStyleXfs>
  <cellXfs count="70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 wrapText="1"/>
    </xf>
    <xf numFmtId="164" fontId="5" fillId="3" borderId="42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5" fillId="0" borderId="0" xfId="0" applyFont="1" applyBorder="1" applyAlignment="1">
      <alignment vertical="top"/>
    </xf>
    <xf numFmtId="0" fontId="30" fillId="3" borderId="33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0" xfId="0" applyNumberFormat="1" applyFont="1" applyBorder="1"/>
    <xf numFmtId="2" fontId="5" fillId="0" borderId="41" xfId="0" applyNumberFormat="1" applyFont="1" applyBorder="1"/>
    <xf numFmtId="4" fontId="2" fillId="2" borderId="47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right" vertical="center"/>
    </xf>
    <xf numFmtId="4" fontId="41" fillId="3" borderId="2" xfId="0" applyNumberFormat="1" applyFont="1" applyFill="1" applyBorder="1" applyAlignment="1">
      <alignment horizontal="right" vertical="center"/>
    </xf>
    <xf numFmtId="4" fontId="41" fillId="3" borderId="0" xfId="0" applyNumberFormat="1" applyFont="1" applyFill="1" applyBorder="1" applyAlignment="1">
      <alignment horizontal="right" vertical="center"/>
    </xf>
    <xf numFmtId="4" fontId="2" fillId="2" borderId="46" xfId="0" applyNumberFormat="1" applyFont="1" applyFill="1" applyBorder="1" applyAlignment="1">
      <alignment horizontal="right" vertical="center"/>
    </xf>
    <xf numFmtId="0" fontId="0" fillId="0" borderId="0" xfId="0" applyFont="1"/>
    <xf numFmtId="0" fontId="4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8">
    <cellStyle name="20% - Accent1 2" xfId="11"/>
    <cellStyle name="20% - Accent1 2 2" xfId="275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6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7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2 2" xfId="303"/>
    <cellStyle name="Calculation 2 3" xfId="268"/>
    <cellStyle name="Calculation 2 3 2" xfId="311"/>
    <cellStyle name="Calculation 2 4" xfId="239"/>
    <cellStyle name="Calculation 3" xfId="227"/>
    <cellStyle name="Calculation 3 2" xfId="245"/>
    <cellStyle name="Calculation 3 2 2" xfId="302"/>
    <cellStyle name="Calculation 3 3" xfId="267"/>
    <cellStyle name="Calculation 3 3 2" xfId="310"/>
    <cellStyle name="Calculation 3 4" xfId="238"/>
    <cellStyle name="Calculation 4" xfId="230"/>
    <cellStyle name="Calculation 4 2" xfId="299"/>
    <cellStyle name="Check Cell 2" xfId="37"/>
    <cellStyle name="Comma 2" xfId="38"/>
    <cellStyle name="Comma 2 2" xfId="279"/>
    <cellStyle name="Comma 3" xfId="280"/>
    <cellStyle name="Comma 4" xfId="281"/>
    <cellStyle name="Comma 5" xfId="278"/>
    <cellStyle name="Date" xfId="282"/>
    <cellStyle name="Euro" xfId="39"/>
    <cellStyle name="Explanatory Text 2" xfId="40"/>
    <cellStyle name="Fixed" xfId="283"/>
    <cellStyle name="Good 2" xfId="41"/>
    <cellStyle name="Heading 1 2" xfId="42"/>
    <cellStyle name="Heading 2 2" xfId="43"/>
    <cellStyle name="Heading 3 2" xfId="44"/>
    <cellStyle name="Heading 4 2" xfId="45"/>
    <cellStyle name="Heading1" xfId="284"/>
    <cellStyle name="Heading2" xfId="285"/>
    <cellStyle name="Input 2" xfId="46"/>
    <cellStyle name="Input 2 2" xfId="248"/>
    <cellStyle name="Input 2 2 2" xfId="305"/>
    <cellStyle name="Input 2 3" xfId="270"/>
    <cellStyle name="Input 2 3 2" xfId="313"/>
    <cellStyle name="Input 2 4" xfId="243"/>
    <cellStyle name="Input 3" xfId="228"/>
    <cellStyle name="Input 3 2" xfId="247"/>
    <cellStyle name="Input 3 2 2" xfId="304"/>
    <cellStyle name="Input 3 3" xfId="269"/>
    <cellStyle name="Input 3 3 2" xfId="312"/>
    <cellStyle name="Input 3 4" xfId="241"/>
    <cellStyle name="Input 4" xfId="229"/>
    <cellStyle name="Input 4 2" xfId="298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7"/>
    <cellStyle name="Normal 2 3" xfId="286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89"/>
    <cellStyle name="Normal 3 3" xfId="288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0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1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2 2" xfId="295"/>
    <cellStyle name="Note 3" xfId="231"/>
    <cellStyle name="Note 3 2" xfId="300"/>
    <cellStyle name="Note 4" xfId="235"/>
    <cellStyle name="Note 4 2" xfId="301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2"/>
    <cellStyle name="Output 2" xfId="209"/>
    <cellStyle name="Output 2 2" xfId="253"/>
    <cellStyle name="Output 2 2 2" xfId="308"/>
    <cellStyle name="Output 2 3" xfId="273"/>
    <cellStyle name="Output 2 3 2" xfId="316"/>
    <cellStyle name="Output 2 4" xfId="242"/>
    <cellStyle name="Output 3" xfId="232"/>
    <cellStyle name="Output 3 2" xfId="251"/>
    <cellStyle name="Output 3 2 2" xfId="306"/>
    <cellStyle name="Output 3 3" xfId="271"/>
    <cellStyle name="Output 3 3 2" xfId="314"/>
    <cellStyle name="Output 3 4" xfId="240"/>
    <cellStyle name="Output 4" xfId="226"/>
    <cellStyle name="Output 4 2" xfId="297"/>
    <cellStyle name="Percent 2" xfId="250"/>
    <cellStyle name="Percent 2 2" xfId="293"/>
    <cellStyle name="Standard_0103_s Versicherung" xfId="210"/>
    <cellStyle name="Style 1" xfId="294"/>
    <cellStyle name="Title 2" xfId="211"/>
    <cellStyle name="Total 2" xfId="212"/>
    <cellStyle name="Total 2 2" xfId="254"/>
    <cellStyle name="Total 2 2 2" xfId="309"/>
    <cellStyle name="Total 2 3" xfId="274"/>
    <cellStyle name="Total 2 3 2" xfId="317"/>
    <cellStyle name="Total 2 4" xfId="237"/>
    <cellStyle name="Total 3" xfId="233"/>
    <cellStyle name="Total 3 2" xfId="252"/>
    <cellStyle name="Total 3 2 2" xfId="307"/>
    <cellStyle name="Total 3 3" xfId="272"/>
    <cellStyle name="Total 3 3 2" xfId="315"/>
    <cellStyle name="Total 3 4" xfId="249"/>
    <cellStyle name="Total 4" xfId="225"/>
    <cellStyle name="Total 4 2" xfId="29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tabSelected="1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6" spans="1:8" ht="23.25" x14ac:dyDescent="0.35">
      <c r="A6" s="60" t="s">
        <v>52</v>
      </c>
      <c r="B6" s="60"/>
      <c r="C6" s="60"/>
      <c r="D6" s="60"/>
      <c r="E6" s="60"/>
      <c r="F6" s="60"/>
      <c r="G6" s="60"/>
      <c r="H6" s="12"/>
    </row>
    <row r="8" spans="1:8" ht="17.25" x14ac:dyDescent="0.3">
      <c r="A8" s="3"/>
    </row>
    <row r="9" spans="1:8" s="1" customFormat="1" ht="19.5" thickBot="1" x14ac:dyDescent="0.35">
      <c r="A9" s="13" t="s">
        <v>63</v>
      </c>
      <c r="C9" s="2"/>
      <c r="D9" s="2"/>
      <c r="E9" s="2"/>
      <c r="F9" s="2"/>
    </row>
    <row r="10" spans="1:8" s="1" customFormat="1" ht="17.25" customHeight="1" x14ac:dyDescent="0.2">
      <c r="A10" s="61" t="s">
        <v>0</v>
      </c>
      <c r="B10" s="64" t="s">
        <v>29</v>
      </c>
      <c r="C10" s="67" t="s">
        <v>54</v>
      </c>
      <c r="D10" s="67"/>
      <c r="E10" s="67" t="s">
        <v>53</v>
      </c>
      <c r="F10" s="67"/>
      <c r="G10" s="27" t="s">
        <v>55</v>
      </c>
    </row>
    <row r="11" spans="1:8" s="1" customFormat="1" ht="15" customHeight="1" x14ac:dyDescent="0.2">
      <c r="A11" s="62"/>
      <c r="B11" s="65"/>
      <c r="C11" s="4" t="s">
        <v>59</v>
      </c>
      <c r="D11" s="4" t="s">
        <v>49</v>
      </c>
      <c r="E11" s="4" t="s">
        <v>59</v>
      </c>
      <c r="F11" s="4" t="s">
        <v>49</v>
      </c>
      <c r="G11" s="68" t="s">
        <v>56</v>
      </c>
    </row>
    <row r="12" spans="1:8" s="1" customFormat="1" ht="21" customHeight="1" thickBot="1" x14ac:dyDescent="0.25">
      <c r="A12" s="63"/>
      <c r="B12" s="66"/>
      <c r="C12" s="5" t="s">
        <v>57</v>
      </c>
      <c r="D12" s="25" t="s">
        <v>50</v>
      </c>
      <c r="E12" s="5" t="s">
        <v>51</v>
      </c>
      <c r="F12" s="25" t="s">
        <v>50</v>
      </c>
      <c r="G12" s="69"/>
    </row>
    <row r="13" spans="1:8" s="1" customFormat="1" ht="16.5" customHeight="1" x14ac:dyDescent="0.2">
      <c r="A13" s="6" t="s">
        <v>1</v>
      </c>
      <c r="B13" s="55" t="s">
        <v>34</v>
      </c>
      <c r="C13" s="7">
        <f>FBiH!C13+RS!C13</f>
        <v>20876045.955100007</v>
      </c>
      <c r="D13" s="29">
        <f>C13/C$37*100</f>
        <v>7.8254153328970943</v>
      </c>
      <c r="E13" s="7">
        <f>FBiH!E13+RS!E13</f>
        <v>22503110.124000009</v>
      </c>
      <c r="F13" s="29">
        <f>E13/E$37*100</f>
        <v>8.0578782289420161</v>
      </c>
      <c r="G13" s="34">
        <f>E13/C13*100</f>
        <v>107.79392885223319</v>
      </c>
    </row>
    <row r="14" spans="1:8" s="1" customFormat="1" ht="17.100000000000001" customHeight="1" x14ac:dyDescent="0.2">
      <c r="A14" s="18" t="s">
        <v>2</v>
      </c>
      <c r="B14" s="55" t="s">
        <v>35</v>
      </c>
      <c r="C14" s="7">
        <f>FBiH!C14+RS!C14</f>
        <v>3425045.5430000019</v>
      </c>
      <c r="D14" s="30">
        <f t="shared" ref="D14:D30" si="0">C14/C$37*100</f>
        <v>1.2838831628225678</v>
      </c>
      <c r="E14" s="7">
        <f>FBiH!E14+RS!E14</f>
        <v>4206539.9786</v>
      </c>
      <c r="F14" s="30">
        <f t="shared" ref="F14:F30" si="1">E14/E$37*100</f>
        <v>1.5062712098886561</v>
      </c>
      <c r="G14" s="35">
        <f t="shared" ref="G14:G34" si="2">E14/C14*100</f>
        <v>122.81705238043305</v>
      </c>
    </row>
    <row r="15" spans="1:8" s="1" customFormat="1" ht="17.100000000000001" customHeight="1" x14ac:dyDescent="0.2">
      <c r="A15" s="18" t="s">
        <v>3</v>
      </c>
      <c r="B15" s="55" t="s">
        <v>36</v>
      </c>
      <c r="C15" s="7">
        <f>FBiH!C15+RS!C15</f>
        <v>44730001.889900006</v>
      </c>
      <c r="D15" s="30">
        <f t="shared" si="0"/>
        <v>16.767104430723247</v>
      </c>
      <c r="E15" s="7">
        <f>FBiH!E15+RS!E15</f>
        <v>48610730.523400009</v>
      </c>
      <c r="F15" s="30">
        <f t="shared" si="1"/>
        <v>17.406453819897415</v>
      </c>
      <c r="G15" s="35">
        <f t="shared" si="2"/>
        <v>108.67589642194106</v>
      </c>
    </row>
    <row r="16" spans="1:8" s="1" customFormat="1" ht="17.100000000000001" customHeight="1" x14ac:dyDescent="0.2">
      <c r="A16" s="19" t="s">
        <v>4</v>
      </c>
      <c r="B16" s="55" t="s">
        <v>37</v>
      </c>
      <c r="C16" s="7">
        <f>FBiH!C16+RS!C16</f>
        <v>0</v>
      </c>
      <c r="D16" s="30">
        <f t="shared" si="0"/>
        <v>0</v>
      </c>
      <c r="E16" s="7">
        <f>FBiH!E16+RS!E16</f>
        <v>0</v>
      </c>
      <c r="F16" s="30">
        <f t="shared" si="1"/>
        <v>0</v>
      </c>
      <c r="G16" s="37" t="s">
        <v>58</v>
      </c>
    </row>
    <row r="17" spans="1:7" s="1" customFormat="1" ht="17.100000000000001" customHeight="1" x14ac:dyDescent="0.2">
      <c r="A17" s="19" t="s">
        <v>5</v>
      </c>
      <c r="B17" s="55" t="s">
        <v>39</v>
      </c>
      <c r="C17" s="7">
        <f>FBiH!C17+RS!C17</f>
        <v>0</v>
      </c>
      <c r="D17" s="30">
        <f t="shared" si="0"/>
        <v>0</v>
      </c>
      <c r="E17" s="7">
        <f>FBiH!E17+RS!E17</f>
        <v>0</v>
      </c>
      <c r="F17" s="30">
        <f t="shared" si="1"/>
        <v>0</v>
      </c>
      <c r="G17" s="37" t="s">
        <v>58</v>
      </c>
    </row>
    <row r="18" spans="1:7" s="1" customFormat="1" ht="17.100000000000001" customHeight="1" x14ac:dyDescent="0.2">
      <c r="A18" s="19" t="s">
        <v>6</v>
      </c>
      <c r="B18" s="55" t="s">
        <v>40</v>
      </c>
      <c r="C18" s="7">
        <f>FBiH!C18+RS!C18</f>
        <v>200</v>
      </c>
      <c r="D18" s="30">
        <f t="shared" si="0"/>
        <v>7.4970282684066878E-5</v>
      </c>
      <c r="E18" s="7">
        <f>FBiH!E18+RS!E18</f>
        <v>4226.6000999999997</v>
      </c>
      <c r="F18" s="30">
        <f t="shared" si="1"/>
        <v>1.5134543065632173E-3</v>
      </c>
      <c r="G18" s="35">
        <f t="shared" si="2"/>
        <v>2113.3000499999998</v>
      </c>
    </row>
    <row r="19" spans="1:7" s="1" customFormat="1" ht="17.100000000000001" customHeight="1" x14ac:dyDescent="0.2">
      <c r="A19" s="19" t="s">
        <v>7</v>
      </c>
      <c r="B19" s="55" t="s">
        <v>66</v>
      </c>
      <c r="C19" s="7">
        <f>FBiH!C19+RS!C19</f>
        <v>1127512.3802</v>
      </c>
      <c r="D19" s="30">
        <f t="shared" si="0"/>
        <v>0.4226496093668955</v>
      </c>
      <c r="E19" s="7">
        <f>FBiH!E19+RS!E19</f>
        <v>369877.69040000002</v>
      </c>
      <c r="F19" s="30">
        <f t="shared" si="1"/>
        <v>0.1324452207904733</v>
      </c>
      <c r="G19" s="35">
        <f t="shared" si="2"/>
        <v>32.80475646168874</v>
      </c>
    </row>
    <row r="20" spans="1:7" s="1" customFormat="1" ht="17.100000000000001" customHeight="1" x14ac:dyDescent="0.2">
      <c r="A20" s="19" t="s">
        <v>8</v>
      </c>
      <c r="B20" s="55" t="s">
        <v>41</v>
      </c>
      <c r="C20" s="7">
        <f>FBiH!C20+RS!C20</f>
        <v>17324336.248899996</v>
      </c>
      <c r="D20" s="30">
        <f t="shared" si="0"/>
        <v>6.4940519294692978</v>
      </c>
      <c r="E20" s="7">
        <f>FBiH!E20+RS!E20</f>
        <v>6284388.8434000015</v>
      </c>
      <c r="F20" s="30">
        <f t="shared" si="1"/>
        <v>2.2503040586123984</v>
      </c>
      <c r="G20" s="35">
        <f t="shared" si="2"/>
        <v>36.274918433305217</v>
      </c>
    </row>
    <row r="21" spans="1:7" s="1" customFormat="1" ht="17.100000000000001" customHeight="1" x14ac:dyDescent="0.2">
      <c r="A21" s="19" t="s">
        <v>9</v>
      </c>
      <c r="B21" s="55" t="s">
        <v>42</v>
      </c>
      <c r="C21" s="7">
        <f>FBiH!C21+RS!C21</f>
        <v>9041359.9697999991</v>
      </c>
      <c r="D21" s="30">
        <f t="shared" si="0"/>
        <v>3.3891665639215618</v>
      </c>
      <c r="E21" s="7">
        <f>FBiH!E21+RS!E21</f>
        <v>7976720.5124999993</v>
      </c>
      <c r="F21" s="30">
        <f t="shared" si="1"/>
        <v>2.856291517121357</v>
      </c>
      <c r="G21" s="35">
        <f t="shared" si="2"/>
        <v>88.224786305864228</v>
      </c>
    </row>
    <row r="22" spans="1:7" s="1" customFormat="1" ht="17.100000000000001" customHeight="1" x14ac:dyDescent="0.2">
      <c r="A22" s="19" t="s">
        <v>10</v>
      </c>
      <c r="B22" s="55" t="s">
        <v>44</v>
      </c>
      <c r="C22" s="7">
        <f>FBiH!C22+RS!C22</f>
        <v>110661162.44050002</v>
      </c>
      <c r="D22" s="30">
        <f t="shared" si="0"/>
        <v>41.481493151558659</v>
      </c>
      <c r="E22" s="7">
        <f>FBiH!E22+RS!E22</f>
        <v>126336491.93370001</v>
      </c>
      <c r="F22" s="30">
        <f t="shared" si="1"/>
        <v>45.238372041193934</v>
      </c>
      <c r="G22" s="35">
        <f t="shared" si="2"/>
        <v>114.1651588935985</v>
      </c>
    </row>
    <row r="23" spans="1:7" s="1" customFormat="1" ht="17.100000000000001" customHeight="1" x14ac:dyDescent="0.2">
      <c r="A23" s="19" t="s">
        <v>11</v>
      </c>
      <c r="B23" s="55" t="s">
        <v>45</v>
      </c>
      <c r="C23" s="7">
        <f>FBiH!C23+RS!C23</f>
        <v>0</v>
      </c>
      <c r="D23" s="30">
        <f t="shared" si="0"/>
        <v>0</v>
      </c>
      <c r="E23" s="7">
        <f>FBiH!E23+RS!E23</f>
        <v>0</v>
      </c>
      <c r="F23" s="30">
        <f t="shared" si="1"/>
        <v>0</v>
      </c>
      <c r="G23" s="37" t="s">
        <v>58</v>
      </c>
    </row>
    <row r="24" spans="1:7" s="1" customFormat="1" ht="17.100000000000001" customHeight="1" x14ac:dyDescent="0.2">
      <c r="A24" s="19" t="s">
        <v>12</v>
      </c>
      <c r="B24" s="55" t="s">
        <v>46</v>
      </c>
      <c r="C24" s="7">
        <f>FBiH!C24+RS!C24</f>
        <v>0</v>
      </c>
      <c r="D24" s="30">
        <f t="shared" si="0"/>
        <v>0</v>
      </c>
      <c r="E24" s="7">
        <f>FBiH!E24+RS!E24</f>
        <v>0</v>
      </c>
      <c r="F24" s="30">
        <f t="shared" si="1"/>
        <v>0</v>
      </c>
      <c r="G24" s="37" t="s">
        <v>58</v>
      </c>
    </row>
    <row r="25" spans="1:7" s="1" customFormat="1" ht="17.100000000000001" customHeight="1" x14ac:dyDescent="0.2">
      <c r="A25" s="19" t="s">
        <v>13</v>
      </c>
      <c r="B25" s="55" t="s">
        <v>47</v>
      </c>
      <c r="C25" s="7">
        <f>FBiH!C25+RS!C25</f>
        <v>1373561.4899999998</v>
      </c>
      <c r="D25" s="30">
        <f t="shared" si="0"/>
        <v>0.51488146594624051</v>
      </c>
      <c r="E25" s="7">
        <f>FBiH!E25+RS!E25</f>
        <v>1502669.2897999997</v>
      </c>
      <c r="F25" s="30">
        <f t="shared" si="1"/>
        <v>0.53807345246315141</v>
      </c>
      <c r="G25" s="37">
        <f t="shared" si="2"/>
        <v>109.39949181306766</v>
      </c>
    </row>
    <row r="26" spans="1:7" s="1" customFormat="1" ht="17.100000000000001" customHeight="1" x14ac:dyDescent="0.2">
      <c r="A26" s="19" t="s">
        <v>14</v>
      </c>
      <c r="B26" s="55" t="s">
        <v>43</v>
      </c>
      <c r="C26" s="7">
        <f>FBiH!C26+RS!C26</f>
        <v>1846838.0500000003</v>
      </c>
      <c r="D26" s="30">
        <f t="shared" si="0"/>
        <v>0.69228985340095439</v>
      </c>
      <c r="E26" s="7">
        <f>FBiH!E26+RS!E26</f>
        <v>1463521.6600000064</v>
      </c>
      <c r="F26" s="30">
        <f t="shared" si="1"/>
        <v>0.52405553084512502</v>
      </c>
      <c r="G26" s="37">
        <f t="shared" si="2"/>
        <v>79.244720997599444</v>
      </c>
    </row>
    <row r="27" spans="1:7" s="1" customFormat="1" ht="17.100000000000001" customHeight="1" x14ac:dyDescent="0.2">
      <c r="A27" s="19" t="s">
        <v>15</v>
      </c>
      <c r="B27" s="55" t="s">
        <v>67</v>
      </c>
      <c r="C27" s="7">
        <f>FBiH!C27+RS!C27</f>
        <v>173053.07</v>
      </c>
      <c r="D27" s="30">
        <f t="shared" si="0"/>
        <v>6.4869187886228072E-2</v>
      </c>
      <c r="E27" s="7">
        <f>FBiH!E27+RS!E27</f>
        <v>105173.97890000002</v>
      </c>
      <c r="F27" s="30">
        <f t="shared" si="1"/>
        <v>3.766053270679523E-2</v>
      </c>
      <c r="G27" s="37">
        <f t="shared" si="2"/>
        <v>60.775563762029769</v>
      </c>
    </row>
    <row r="28" spans="1:7" s="1" customFormat="1" ht="17.100000000000001" customHeight="1" x14ac:dyDescent="0.2">
      <c r="A28" s="19" t="s">
        <v>16</v>
      </c>
      <c r="B28" s="55" t="s">
        <v>68</v>
      </c>
      <c r="C28" s="7">
        <f>FBiH!C28+RS!C28</f>
        <v>125073.06</v>
      </c>
      <c r="D28" s="30">
        <f t="shared" si="0"/>
        <v>4.6883813321806293E-2</v>
      </c>
      <c r="E28" s="7">
        <f>FBiH!E28+RS!E28</f>
        <v>195047.28</v>
      </c>
      <c r="F28" s="30">
        <f t="shared" si="1"/>
        <v>6.984222280679965E-2</v>
      </c>
      <c r="G28" s="37">
        <f t="shared" si="2"/>
        <v>155.94667628664399</v>
      </c>
    </row>
    <row r="29" spans="1:7" s="1" customFormat="1" ht="17.100000000000001" customHeight="1" x14ac:dyDescent="0.2">
      <c r="A29" s="19" t="s">
        <v>17</v>
      </c>
      <c r="B29" s="55" t="s">
        <v>48</v>
      </c>
      <c r="C29" s="7">
        <f>FBiH!C29+RS!C29</f>
        <v>0</v>
      </c>
      <c r="D29" s="30">
        <f t="shared" si="0"/>
        <v>0</v>
      </c>
      <c r="E29" s="7">
        <f>FBiH!E29+RS!E29</f>
        <v>0</v>
      </c>
      <c r="F29" s="30">
        <f t="shared" si="1"/>
        <v>0</v>
      </c>
      <c r="G29" s="37" t="s">
        <v>58</v>
      </c>
    </row>
    <row r="30" spans="1:7" s="1" customFormat="1" ht="17.100000000000001" customHeight="1" x14ac:dyDescent="0.2">
      <c r="A30" s="19" t="s">
        <v>18</v>
      </c>
      <c r="B30" s="55" t="s">
        <v>38</v>
      </c>
      <c r="C30" s="7">
        <f>FBiH!C30+RS!C30</f>
        <v>84696.42</v>
      </c>
      <c r="D30" s="30">
        <f t="shared" si="0"/>
        <v>3.1748572748642283E-2</v>
      </c>
      <c r="E30" s="7">
        <f>FBiH!E30+RS!E30</f>
        <v>147949.82</v>
      </c>
      <c r="F30" s="30">
        <f t="shared" si="1"/>
        <v>5.2977638512395064E-2</v>
      </c>
      <c r="G30" s="37">
        <f t="shared" si="2"/>
        <v>174.68249543487201</v>
      </c>
    </row>
    <row r="31" spans="1:7" s="1" customFormat="1" ht="17.100000000000001" customHeight="1" x14ac:dyDescent="0.2">
      <c r="A31" s="20" t="s">
        <v>30</v>
      </c>
      <c r="B31" s="56" t="s">
        <v>22</v>
      </c>
      <c r="C31" s="38">
        <f>SUM(C13:C30)</f>
        <v>210788886.51740003</v>
      </c>
      <c r="D31" s="31">
        <f>SUM(D13:D30)</f>
        <v>79.014512044345878</v>
      </c>
      <c r="E31" s="38">
        <f>SUM(E13:E30)</f>
        <v>219706448.23480001</v>
      </c>
      <c r="F31" s="31">
        <f>SUM(F13:F30)</f>
        <v>78.67213892808708</v>
      </c>
      <c r="G31" s="8">
        <f>E31/C31*100</f>
        <v>104.23056540823079</v>
      </c>
    </row>
    <row r="32" spans="1:7" s="1" customFormat="1" ht="17.100000000000001" customHeight="1" x14ac:dyDescent="0.2">
      <c r="A32" s="21" t="s">
        <v>27</v>
      </c>
      <c r="B32" s="57" t="s">
        <v>23</v>
      </c>
      <c r="C32" s="7">
        <f>FBiH!C32+RS!C32</f>
        <v>52927072.700000033</v>
      </c>
      <c r="D32" s="30">
        <f>C32/C$37*100</f>
        <v>19.839788009795807</v>
      </c>
      <c r="E32" s="7">
        <f>FBiH!E32+RS!E32</f>
        <v>56282945.269999981</v>
      </c>
      <c r="F32" s="30">
        <f>E32/E$37*100</f>
        <v>20.15370839198706</v>
      </c>
      <c r="G32" s="35">
        <f t="shared" si="2"/>
        <v>106.3405595639525</v>
      </c>
    </row>
    <row r="33" spans="1:7" s="1" customFormat="1" ht="17.100000000000001" customHeight="1" x14ac:dyDescent="0.2">
      <c r="A33" s="21" t="s">
        <v>24</v>
      </c>
      <c r="B33" s="58" t="s">
        <v>25</v>
      </c>
      <c r="C33" s="7">
        <f>FBiH!C33+RS!C33</f>
        <v>205916.07000000007</v>
      </c>
      <c r="D33" s="30">
        <f>C34/C$37*100</f>
        <v>1.0685120159728561</v>
      </c>
      <c r="E33" s="7">
        <f>FBiH!E33+RS!E33</f>
        <v>243290.31</v>
      </c>
      <c r="F33" s="30">
        <f>E33/E$37*100</f>
        <v>8.7117011002436739E-2</v>
      </c>
      <c r="G33" s="35">
        <f t="shared" si="2"/>
        <v>118.15022984850086</v>
      </c>
    </row>
    <row r="34" spans="1:7" s="1" customFormat="1" ht="17.100000000000001" customHeight="1" x14ac:dyDescent="0.2">
      <c r="A34" s="21" t="s">
        <v>26</v>
      </c>
      <c r="B34" s="59" t="s">
        <v>28</v>
      </c>
      <c r="C34" s="7">
        <f>FBiH!C34+RS!C34</f>
        <v>2850494.83</v>
      </c>
      <c r="D34" s="30">
        <f>C35/C$37*100</f>
        <v>0</v>
      </c>
      <c r="E34" s="7">
        <f>FBiH!E34+RS!E34</f>
        <v>3035747.46</v>
      </c>
      <c r="F34" s="30">
        <f>E34/E$37*100</f>
        <v>1.0870356689234331</v>
      </c>
      <c r="G34" s="35">
        <f t="shared" si="2"/>
        <v>106.49896390094486</v>
      </c>
    </row>
    <row r="35" spans="1:7" s="1" customFormat="1" ht="17.100000000000001" customHeight="1" x14ac:dyDescent="0.2">
      <c r="A35" s="19" t="s">
        <v>21</v>
      </c>
      <c r="B35" s="59" t="s">
        <v>33</v>
      </c>
      <c r="C35" s="7">
        <f>FBiH!C35+RS!C35</f>
        <v>0</v>
      </c>
      <c r="D35" s="30">
        <f>C35/C$37*100</f>
        <v>0</v>
      </c>
      <c r="E35" s="7">
        <f>FBiH!E35+RS!E35</f>
        <v>0</v>
      </c>
      <c r="F35" s="30">
        <f>E35/E$37*100</f>
        <v>0</v>
      </c>
      <c r="G35" s="37" t="s">
        <v>58</v>
      </c>
    </row>
    <row r="36" spans="1:7" s="1" customFormat="1" ht="17.100000000000001" customHeight="1" x14ac:dyDescent="0.2">
      <c r="A36" s="20" t="s">
        <v>19</v>
      </c>
      <c r="B36" s="10" t="s">
        <v>20</v>
      </c>
      <c r="C36" s="39">
        <f>SUM(C32:C35)</f>
        <v>55983483.600000031</v>
      </c>
      <c r="D36" s="32">
        <f>SUM(D32:D35)</f>
        <v>20.908300025768664</v>
      </c>
      <c r="E36" s="39">
        <f>SUM(E32:E35)</f>
        <v>59561983.039999984</v>
      </c>
      <c r="F36" s="32">
        <f>SUM(F32:F35)</f>
        <v>21.327861071912931</v>
      </c>
      <c r="G36" s="11">
        <f>E36/C36*100</f>
        <v>106.39206281904177</v>
      </c>
    </row>
    <row r="37" spans="1:7" s="1" customFormat="1" ht="17.100000000000001" customHeight="1" x14ac:dyDescent="0.2">
      <c r="A37" s="22" t="s">
        <v>31</v>
      </c>
      <c r="B37" s="23" t="s">
        <v>32</v>
      </c>
      <c r="C37" s="42">
        <f>C31+C36</f>
        <v>266772370.11740005</v>
      </c>
      <c r="D37" s="33">
        <f>D31+D36</f>
        <v>99.922812070114546</v>
      </c>
      <c r="E37" s="42">
        <f>E31+E36</f>
        <v>279268431.2748</v>
      </c>
      <c r="F37" s="33">
        <f>F31+F36</f>
        <v>100.00000000000001</v>
      </c>
      <c r="G37" s="36">
        <f>E37/C37*100</f>
        <v>104.6841661870383</v>
      </c>
    </row>
    <row r="39" spans="1:7" x14ac:dyDescent="0.25">
      <c r="A39" s="24" t="s">
        <v>65</v>
      </c>
      <c r="C39" s="17"/>
      <c r="E39" s="17"/>
    </row>
    <row r="40" spans="1:7" x14ac:dyDescent="0.25">
      <c r="A40" s="26"/>
      <c r="C40" s="17"/>
      <c r="E40" s="17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  <row r="55" spans="3:6" x14ac:dyDescent="0.25">
      <c r="C55" s="15"/>
      <c r="D55" s="15"/>
      <c r="E55" s="15"/>
      <c r="F55" s="15"/>
    </row>
    <row r="56" spans="3:6" x14ac:dyDescent="0.25">
      <c r="C56" s="15"/>
      <c r="D56" s="15"/>
      <c r="E56" s="15"/>
      <c r="F56" s="15"/>
    </row>
    <row r="57" spans="3:6" x14ac:dyDescent="0.25">
      <c r="C57" s="15"/>
      <c r="D57" s="15"/>
      <c r="E57" s="15"/>
      <c r="F57" s="15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3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6" customWidth="1"/>
    <col min="4" max="4" width="21.28515625" style="16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6" spans="1:8" ht="23.25" x14ac:dyDescent="0.35">
      <c r="A6" s="60" t="s">
        <v>52</v>
      </c>
      <c r="B6" s="60"/>
      <c r="C6" s="60"/>
      <c r="D6" s="60"/>
      <c r="E6" s="60"/>
      <c r="F6" s="60"/>
      <c r="G6" s="60"/>
      <c r="H6" s="12"/>
    </row>
    <row r="8" spans="1:8" ht="17.25" x14ac:dyDescent="0.3">
      <c r="A8" s="3"/>
    </row>
    <row r="9" spans="1:8" s="1" customFormat="1" ht="19.5" thickBot="1" x14ac:dyDescent="0.35">
      <c r="A9" s="13" t="s">
        <v>64</v>
      </c>
      <c r="C9" s="2"/>
      <c r="D9" s="2"/>
      <c r="E9" s="2"/>
      <c r="F9" s="2"/>
    </row>
    <row r="10" spans="1:8" s="1" customFormat="1" ht="17.25" customHeight="1" x14ac:dyDescent="0.2">
      <c r="A10" s="61" t="s">
        <v>0</v>
      </c>
      <c r="B10" s="64" t="s">
        <v>29</v>
      </c>
      <c r="C10" s="67" t="s">
        <v>54</v>
      </c>
      <c r="D10" s="67"/>
      <c r="E10" s="67" t="s">
        <v>53</v>
      </c>
      <c r="F10" s="67"/>
      <c r="G10" s="27" t="s">
        <v>55</v>
      </c>
    </row>
    <row r="11" spans="1:8" s="1" customFormat="1" ht="15" customHeight="1" x14ac:dyDescent="0.2">
      <c r="A11" s="62"/>
      <c r="B11" s="65"/>
      <c r="C11" s="4" t="s">
        <v>60</v>
      </c>
      <c r="D11" s="4" t="s">
        <v>49</v>
      </c>
      <c r="E11" s="4" t="s">
        <v>60</v>
      </c>
      <c r="F11" s="4" t="s">
        <v>49</v>
      </c>
      <c r="G11" s="68" t="s">
        <v>56</v>
      </c>
    </row>
    <row r="12" spans="1:8" s="1" customFormat="1" ht="21" customHeight="1" thickBot="1" x14ac:dyDescent="0.25">
      <c r="A12" s="63"/>
      <c r="B12" s="66"/>
      <c r="C12" s="5" t="s">
        <v>57</v>
      </c>
      <c r="D12" s="25" t="s">
        <v>50</v>
      </c>
      <c r="E12" s="5" t="s">
        <v>51</v>
      </c>
      <c r="F12" s="25" t="s">
        <v>50</v>
      </c>
      <c r="G12" s="69"/>
    </row>
    <row r="13" spans="1:8" s="1" customFormat="1" ht="16.5" customHeight="1" x14ac:dyDescent="0.2">
      <c r="A13" s="6" t="s">
        <v>1</v>
      </c>
      <c r="B13" s="50" t="s">
        <v>34</v>
      </c>
      <c r="C13" s="7">
        <v>16373834.18510001</v>
      </c>
      <c r="D13" s="29">
        <f>C13/C$37*100</f>
        <v>8.0596232427719343</v>
      </c>
      <c r="E13" s="7">
        <v>16949611.964000009</v>
      </c>
      <c r="F13" s="29">
        <f>E13/E$37*100</f>
        <v>8.2119428077099546</v>
      </c>
      <c r="G13" s="34">
        <f>E13/C13*100</f>
        <v>103.51645052949144</v>
      </c>
    </row>
    <row r="14" spans="1:8" s="1" customFormat="1" ht="17.100000000000001" customHeight="1" x14ac:dyDescent="0.2">
      <c r="A14" s="18" t="s">
        <v>2</v>
      </c>
      <c r="B14" s="50" t="s">
        <v>35</v>
      </c>
      <c r="C14" s="7">
        <v>2823166.1830000021</v>
      </c>
      <c r="D14" s="30">
        <f t="shared" ref="D14:D30" si="0">C14/C$37*100</f>
        <v>1.3896351660517055</v>
      </c>
      <c r="E14" s="7">
        <v>3273643.9586</v>
      </c>
      <c r="F14" s="30">
        <f t="shared" ref="F14:F30" si="1">E14/E$37*100</f>
        <v>1.586052649342433</v>
      </c>
      <c r="G14" s="35">
        <f t="shared" ref="G14:G34" si="2">E14/C14*100</f>
        <v>115.95647391615125</v>
      </c>
    </row>
    <row r="15" spans="1:8" s="1" customFormat="1" ht="17.100000000000001" customHeight="1" x14ac:dyDescent="0.2">
      <c r="A15" s="18" t="s">
        <v>3</v>
      </c>
      <c r="B15" s="50" t="s">
        <v>36</v>
      </c>
      <c r="C15" s="7">
        <v>35718925.099900007</v>
      </c>
      <c r="D15" s="30">
        <f t="shared" si="0"/>
        <v>17.5817756359077</v>
      </c>
      <c r="E15" s="7">
        <v>39033378.913400009</v>
      </c>
      <c r="F15" s="30">
        <f t="shared" si="1"/>
        <v>18.911340030044386</v>
      </c>
      <c r="G15" s="35">
        <f t="shared" si="2"/>
        <v>109.27926527528477</v>
      </c>
    </row>
    <row r="16" spans="1:8" s="1" customFormat="1" ht="17.100000000000001" customHeight="1" x14ac:dyDescent="0.2">
      <c r="A16" s="19" t="s">
        <v>4</v>
      </c>
      <c r="B16" s="50" t="s">
        <v>37</v>
      </c>
      <c r="C16" s="7">
        <v>0</v>
      </c>
      <c r="D16" s="30">
        <f t="shared" si="0"/>
        <v>0</v>
      </c>
      <c r="E16" s="7">
        <v>0</v>
      </c>
      <c r="F16" s="30">
        <f t="shared" si="1"/>
        <v>0</v>
      </c>
      <c r="G16" s="37" t="s">
        <v>58</v>
      </c>
    </row>
    <row r="17" spans="1:7" s="1" customFormat="1" ht="17.100000000000001" customHeight="1" x14ac:dyDescent="0.2">
      <c r="A17" s="19" t="s">
        <v>5</v>
      </c>
      <c r="B17" s="50" t="s">
        <v>39</v>
      </c>
      <c r="C17" s="7">
        <v>0</v>
      </c>
      <c r="D17" s="30">
        <f t="shared" si="0"/>
        <v>0</v>
      </c>
      <c r="E17" s="7">
        <v>0</v>
      </c>
      <c r="F17" s="30">
        <f t="shared" si="1"/>
        <v>0</v>
      </c>
      <c r="G17" s="37" t="s">
        <v>58</v>
      </c>
    </row>
    <row r="18" spans="1:7" s="1" customFormat="1" ht="17.100000000000001" customHeight="1" x14ac:dyDescent="0.2">
      <c r="A18" s="19" t="s">
        <v>6</v>
      </c>
      <c r="B18" s="50" t="s">
        <v>40</v>
      </c>
      <c r="C18" s="7">
        <v>200</v>
      </c>
      <c r="D18" s="30">
        <f t="shared" si="0"/>
        <v>9.8445155260044035E-5</v>
      </c>
      <c r="E18" s="7">
        <v>4226.6000999999997</v>
      </c>
      <c r="F18" s="30">
        <f t="shared" si="1"/>
        <v>2.0477517931372247E-3</v>
      </c>
      <c r="G18" s="37">
        <f t="shared" si="2"/>
        <v>2113.3000499999998</v>
      </c>
    </row>
    <row r="19" spans="1:7" s="1" customFormat="1" ht="17.100000000000001" customHeight="1" x14ac:dyDescent="0.2">
      <c r="A19" s="19" t="s">
        <v>7</v>
      </c>
      <c r="B19" s="50" t="s">
        <v>66</v>
      </c>
      <c r="C19" s="7">
        <v>1110245.6302</v>
      </c>
      <c r="D19" s="30">
        <f t="shared" si="0"/>
        <v>0.54649151720912215</v>
      </c>
      <c r="E19" s="7">
        <v>296696.1004</v>
      </c>
      <c r="F19" s="30">
        <f t="shared" si="1"/>
        <v>0.14374673667634702</v>
      </c>
      <c r="G19" s="37">
        <f t="shared" si="2"/>
        <v>26.723464819812264</v>
      </c>
    </row>
    <row r="20" spans="1:7" s="1" customFormat="1" ht="17.100000000000001" customHeight="1" x14ac:dyDescent="0.2">
      <c r="A20" s="19" t="s">
        <v>8</v>
      </c>
      <c r="B20" s="50" t="s">
        <v>41</v>
      </c>
      <c r="C20" s="7">
        <v>15710377.768899996</v>
      </c>
      <c r="D20" s="30">
        <f t="shared" si="0"/>
        <v>7.7330528932665201</v>
      </c>
      <c r="E20" s="7">
        <v>4981357.2934000008</v>
      </c>
      <c r="F20" s="30">
        <f t="shared" si="1"/>
        <v>2.4134252326869161</v>
      </c>
      <c r="G20" s="37">
        <f t="shared" si="2"/>
        <v>31.707431652350294</v>
      </c>
    </row>
    <row r="21" spans="1:7" s="1" customFormat="1" ht="17.100000000000001" customHeight="1" x14ac:dyDescent="0.2">
      <c r="A21" s="19" t="s">
        <v>9</v>
      </c>
      <c r="B21" s="50" t="s">
        <v>42</v>
      </c>
      <c r="C21" s="7">
        <v>5061221.2498000003</v>
      </c>
      <c r="D21" s="30">
        <f t="shared" si="0"/>
        <v>2.4912635587099756</v>
      </c>
      <c r="E21" s="7">
        <v>5592544.7224999992</v>
      </c>
      <c r="F21" s="30">
        <f t="shared" si="1"/>
        <v>2.7095403427685283</v>
      </c>
      <c r="G21" s="37">
        <f t="shared" si="2"/>
        <v>110.49793017290035</v>
      </c>
    </row>
    <row r="22" spans="1:7" s="1" customFormat="1" ht="17.100000000000001" customHeight="1" x14ac:dyDescent="0.2">
      <c r="A22" s="19" t="s">
        <v>10</v>
      </c>
      <c r="B22" s="50" t="s">
        <v>44</v>
      </c>
      <c r="C22" s="7">
        <v>74829979.55050002</v>
      </c>
      <c r="D22" s="30">
        <f t="shared" si="0"/>
        <v>36.833244774774471</v>
      </c>
      <c r="E22" s="7">
        <v>81150162.943700016</v>
      </c>
      <c r="F22" s="30">
        <f t="shared" si="1"/>
        <v>39.31656360897253</v>
      </c>
      <c r="G22" s="37">
        <f t="shared" si="2"/>
        <v>108.44605789172337</v>
      </c>
    </row>
    <row r="23" spans="1:7" s="1" customFormat="1" ht="17.100000000000001" customHeight="1" x14ac:dyDescent="0.2">
      <c r="A23" s="19" t="s">
        <v>11</v>
      </c>
      <c r="B23" s="50" t="s">
        <v>45</v>
      </c>
      <c r="C23" s="7">
        <v>0</v>
      </c>
      <c r="D23" s="30">
        <f t="shared" si="0"/>
        <v>0</v>
      </c>
      <c r="E23" s="7">
        <v>0</v>
      </c>
      <c r="F23" s="30">
        <f t="shared" si="1"/>
        <v>0</v>
      </c>
      <c r="G23" s="37" t="s">
        <v>58</v>
      </c>
    </row>
    <row r="24" spans="1:7" s="1" customFormat="1" ht="17.100000000000001" customHeight="1" x14ac:dyDescent="0.2">
      <c r="A24" s="19" t="s">
        <v>12</v>
      </c>
      <c r="B24" s="50" t="s">
        <v>46</v>
      </c>
      <c r="C24" s="7">
        <v>0</v>
      </c>
      <c r="D24" s="30">
        <f t="shared" si="0"/>
        <v>0</v>
      </c>
      <c r="E24" s="7">
        <v>0</v>
      </c>
      <c r="F24" s="30">
        <f t="shared" si="1"/>
        <v>0</v>
      </c>
      <c r="G24" s="37" t="s">
        <v>58</v>
      </c>
    </row>
    <row r="25" spans="1:7" s="1" customFormat="1" ht="17.100000000000001" customHeight="1" x14ac:dyDescent="0.2">
      <c r="A25" s="19" t="s">
        <v>13</v>
      </c>
      <c r="B25" s="50" t="s">
        <v>47</v>
      </c>
      <c r="C25" s="7">
        <v>1121640.6499999999</v>
      </c>
      <c r="D25" s="30">
        <f t="shared" si="0"/>
        <v>0.55210043967613354</v>
      </c>
      <c r="E25" s="7">
        <v>1273387.3297999997</v>
      </c>
      <c r="F25" s="30">
        <f t="shared" si="1"/>
        <v>0.61694532869484664</v>
      </c>
      <c r="G25" s="37">
        <f t="shared" si="2"/>
        <v>113.52899253428448</v>
      </c>
    </row>
    <row r="26" spans="1:7" s="1" customFormat="1" ht="17.100000000000001" customHeight="1" x14ac:dyDescent="0.2">
      <c r="A26" s="19" t="s">
        <v>14</v>
      </c>
      <c r="B26" s="50" t="s">
        <v>43</v>
      </c>
      <c r="C26" s="7">
        <v>1845387.0700000003</v>
      </c>
      <c r="D26" s="30">
        <f t="shared" si="0"/>
        <v>0.9083470831051389</v>
      </c>
      <c r="E26" s="7">
        <v>1455586.0800000064</v>
      </c>
      <c r="F26" s="30">
        <f t="shared" si="1"/>
        <v>0.70521907321811605</v>
      </c>
      <c r="G26" s="37">
        <f t="shared" si="2"/>
        <v>78.877006545841141</v>
      </c>
    </row>
    <row r="27" spans="1:7" s="1" customFormat="1" ht="17.100000000000001" customHeight="1" x14ac:dyDescent="0.2">
      <c r="A27" s="19" t="s">
        <v>15</v>
      </c>
      <c r="B27" s="50" t="s">
        <v>67</v>
      </c>
      <c r="C27" s="7">
        <v>173053.07</v>
      </c>
      <c r="D27" s="30">
        <f t="shared" si="0"/>
        <v>8.5181181721886337E-2</v>
      </c>
      <c r="E27" s="7">
        <v>105173.97890000002</v>
      </c>
      <c r="F27" s="30">
        <f t="shared" si="1"/>
        <v>5.0955898071324911E-2</v>
      </c>
      <c r="G27" s="37">
        <f t="shared" si="2"/>
        <v>60.775563762029769</v>
      </c>
    </row>
    <row r="28" spans="1:7" s="1" customFormat="1" ht="17.100000000000001" customHeight="1" x14ac:dyDescent="0.2">
      <c r="A28" s="19" t="s">
        <v>16</v>
      </c>
      <c r="B28" s="50" t="s">
        <v>68</v>
      </c>
      <c r="C28" s="7">
        <v>89513.87</v>
      </c>
      <c r="D28" s="30">
        <f t="shared" si="0"/>
        <v>4.4061034150386987E-2</v>
      </c>
      <c r="E28" s="7">
        <v>142884.06</v>
      </c>
      <c r="F28" s="30">
        <f t="shared" si="1"/>
        <v>6.9226111567954302E-2</v>
      </c>
      <c r="G28" s="37">
        <f t="shared" si="2"/>
        <v>159.62225742222967</v>
      </c>
    </row>
    <row r="29" spans="1:7" s="1" customFormat="1" ht="17.100000000000001" customHeight="1" x14ac:dyDescent="0.2">
      <c r="A29" s="19" t="s">
        <v>17</v>
      </c>
      <c r="B29" s="50" t="s">
        <v>48</v>
      </c>
      <c r="C29" s="7">
        <v>0</v>
      </c>
      <c r="D29" s="30">
        <f t="shared" si="0"/>
        <v>0</v>
      </c>
      <c r="E29" s="7">
        <v>0</v>
      </c>
      <c r="F29" s="30">
        <f t="shared" si="1"/>
        <v>0</v>
      </c>
      <c r="G29" s="37" t="s">
        <v>58</v>
      </c>
    </row>
    <row r="30" spans="1:7" s="1" customFormat="1" ht="17.100000000000001" customHeight="1" x14ac:dyDescent="0.2">
      <c r="A30" s="19" t="s">
        <v>18</v>
      </c>
      <c r="B30" s="50" t="s">
        <v>38</v>
      </c>
      <c r="C30" s="7">
        <v>81167.12</v>
      </c>
      <c r="D30" s="30">
        <f t="shared" si="0"/>
        <v>3.9952548652053124E-2</v>
      </c>
      <c r="E30" s="7">
        <v>143669.81</v>
      </c>
      <c r="F30" s="30">
        <f t="shared" si="1"/>
        <v>6.9606800758648626E-2</v>
      </c>
      <c r="G30" s="35">
        <f t="shared" si="2"/>
        <v>177.00493746728972</v>
      </c>
    </row>
    <row r="31" spans="1:7" s="1" customFormat="1" ht="17.100000000000001" customHeight="1" x14ac:dyDescent="0.2">
      <c r="A31" s="20" t="s">
        <v>30</v>
      </c>
      <c r="B31" s="51" t="s">
        <v>22</v>
      </c>
      <c r="C31" s="38">
        <f>SUM(C13:C30)</f>
        <v>154938711.44740003</v>
      </c>
      <c r="D31" s="31">
        <f>SUM(D13:D30)</f>
        <v>76.264827521152313</v>
      </c>
      <c r="E31" s="40">
        <f>SUM(E13:E30)</f>
        <v>154402323.75480005</v>
      </c>
      <c r="F31" s="31">
        <f>SUM(F13:F30)</f>
        <v>74.806612372305125</v>
      </c>
      <c r="G31" s="8">
        <f>E31/C31*100</f>
        <v>99.65380653576554</v>
      </c>
    </row>
    <row r="32" spans="1:7" s="1" customFormat="1" ht="17.100000000000001" customHeight="1" x14ac:dyDescent="0.2">
      <c r="A32" s="21" t="s">
        <v>27</v>
      </c>
      <c r="B32" s="52" t="s">
        <v>23</v>
      </c>
      <c r="C32" s="28">
        <v>45901064.980000034</v>
      </c>
      <c r="D32" s="30">
        <f>C32/C$37*100</f>
        <v>22.593687342787366</v>
      </c>
      <c r="E32" s="9">
        <v>49759070.23999998</v>
      </c>
      <c r="F32" s="30">
        <f>E32/E$37*100</f>
        <v>24.107846235275741</v>
      </c>
      <c r="G32" s="35">
        <f t="shared" si="2"/>
        <v>108.40504520250445</v>
      </c>
    </row>
    <row r="33" spans="1:7" s="1" customFormat="1" ht="17.100000000000001" customHeight="1" x14ac:dyDescent="0.2">
      <c r="A33" s="21" t="s">
        <v>24</v>
      </c>
      <c r="B33" s="53" t="s">
        <v>25</v>
      </c>
      <c r="C33" s="28">
        <v>205695.38000000006</v>
      </c>
      <c r="D33" s="30">
        <f>C34/C$37*100</f>
        <v>1.0402365679584789</v>
      </c>
      <c r="E33" s="9">
        <v>240642.03</v>
      </c>
      <c r="F33" s="30">
        <f>E33/E$37*100</f>
        <v>0.1165890164145602</v>
      </c>
      <c r="G33" s="35">
        <f t="shared" si="2"/>
        <v>116.98951624484708</v>
      </c>
    </row>
    <row r="34" spans="1:7" s="1" customFormat="1" ht="17.100000000000001" customHeight="1" x14ac:dyDescent="0.2">
      <c r="A34" s="21" t="s">
        <v>26</v>
      </c>
      <c r="B34" s="54" t="s">
        <v>28</v>
      </c>
      <c r="C34" s="7">
        <v>2113332.17</v>
      </c>
      <c r="D34" s="30">
        <f>C35/C$37*100</f>
        <v>0</v>
      </c>
      <c r="E34" s="9">
        <v>1999936.8199999998</v>
      </c>
      <c r="F34" s="30">
        <f>E34/E$37*100</f>
        <v>0.96895237600457129</v>
      </c>
      <c r="G34" s="35">
        <f t="shared" si="2"/>
        <v>94.634286478495227</v>
      </c>
    </row>
    <row r="35" spans="1:7" s="1" customFormat="1" ht="17.100000000000001" customHeight="1" x14ac:dyDescent="0.2">
      <c r="A35" s="19" t="s">
        <v>21</v>
      </c>
      <c r="B35" s="54" t="s">
        <v>33</v>
      </c>
      <c r="C35" s="7">
        <v>0</v>
      </c>
      <c r="D35" s="30">
        <f>C35/C$37*100</f>
        <v>0</v>
      </c>
      <c r="E35" s="9">
        <v>0</v>
      </c>
      <c r="F35" s="30">
        <f>E35/E$37*100</f>
        <v>0</v>
      </c>
      <c r="G35" s="37" t="s">
        <v>58</v>
      </c>
    </row>
    <row r="36" spans="1:7" s="1" customFormat="1" ht="17.100000000000001" customHeight="1" x14ac:dyDescent="0.2">
      <c r="A36" s="20" t="s">
        <v>19</v>
      </c>
      <c r="B36" s="10" t="s">
        <v>20</v>
      </c>
      <c r="C36" s="39">
        <f>SUM(C32:C35)</f>
        <v>48220092.530000038</v>
      </c>
      <c r="D36" s="32">
        <f>SUM(D32:D35)</f>
        <v>23.633923910745846</v>
      </c>
      <c r="E36" s="41">
        <f>SUM(E32:E35)</f>
        <v>51999649.089999981</v>
      </c>
      <c r="F36" s="32">
        <f>SUM(F32:F35)</f>
        <v>25.193387627694875</v>
      </c>
      <c r="G36" s="11">
        <f>E36/C36*100</f>
        <v>107.83813626580765</v>
      </c>
    </row>
    <row r="37" spans="1:7" s="1" customFormat="1" ht="17.100000000000001" customHeight="1" x14ac:dyDescent="0.2">
      <c r="A37" s="22" t="s">
        <v>31</v>
      </c>
      <c r="B37" s="23" t="s">
        <v>32</v>
      </c>
      <c r="C37" s="42">
        <f>C31+C36</f>
        <v>203158803.97740006</v>
      </c>
      <c r="D37" s="33">
        <f>D31+D36</f>
        <v>99.898751431898162</v>
      </c>
      <c r="E37" s="42">
        <f>E31+E36</f>
        <v>206401972.84480003</v>
      </c>
      <c r="F37" s="33">
        <f>F31+F36</f>
        <v>100</v>
      </c>
      <c r="G37" s="36">
        <f>E37/C37*100</f>
        <v>101.59637131342865</v>
      </c>
    </row>
    <row r="39" spans="1:7" x14ac:dyDescent="0.25">
      <c r="A39" s="24" t="s">
        <v>65</v>
      </c>
      <c r="C39" s="17"/>
      <c r="E39" s="17"/>
    </row>
    <row r="40" spans="1:7" x14ac:dyDescent="0.25">
      <c r="A40" s="26"/>
      <c r="C40" s="17"/>
      <c r="E40" s="17"/>
    </row>
    <row r="45" spans="1:7" x14ac:dyDescent="0.25">
      <c r="C45" s="15"/>
      <c r="D45" s="15"/>
      <c r="E45" s="14"/>
      <c r="F45" s="14"/>
    </row>
    <row r="46" spans="1:7" x14ac:dyDescent="0.25">
      <c r="C46" s="15"/>
      <c r="D46" s="15"/>
      <c r="E46" s="14"/>
      <c r="F46" s="14"/>
    </row>
    <row r="47" spans="1:7" x14ac:dyDescent="0.25">
      <c r="B47" s="14"/>
      <c r="C47"/>
      <c r="D47"/>
    </row>
    <row r="48" spans="1:7" x14ac:dyDescent="0.25">
      <c r="B48" s="14"/>
      <c r="C48"/>
      <c r="D48"/>
    </row>
    <row r="49" spans="2:4" x14ac:dyDescent="0.25">
      <c r="B49" s="14"/>
      <c r="C49"/>
      <c r="D49"/>
    </row>
    <row r="50" spans="2:4" x14ac:dyDescent="0.25">
      <c r="B50" s="14"/>
      <c r="C50"/>
      <c r="D50"/>
    </row>
    <row r="51" spans="2:4" x14ac:dyDescent="0.25">
      <c r="B51" s="14"/>
      <c r="C51"/>
      <c r="D51"/>
    </row>
    <row r="52" spans="2:4" x14ac:dyDescent="0.25">
      <c r="B52" s="14"/>
      <c r="C52"/>
      <c r="D52"/>
    </row>
    <row r="53" spans="2:4" x14ac:dyDescent="0.25">
      <c r="B53" s="14"/>
      <c r="C53"/>
      <c r="D53"/>
    </row>
    <row r="54" spans="2:4" x14ac:dyDescent="0.25">
      <c r="B54" s="14"/>
      <c r="C54"/>
      <c r="D54"/>
    </row>
    <row r="55" spans="2:4" x14ac:dyDescent="0.25">
      <c r="B55" s="14"/>
      <c r="C55"/>
      <c r="D55"/>
    </row>
    <row r="56" spans="2:4" x14ac:dyDescent="0.25">
      <c r="B56" s="14"/>
      <c r="C56"/>
      <c r="D56"/>
    </row>
    <row r="57" spans="2:4" x14ac:dyDescent="0.25">
      <c r="B57" s="14"/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</sheetData>
  <mergeCells count="6">
    <mergeCell ref="G11:G12"/>
    <mergeCell ref="A6:G6"/>
    <mergeCell ref="A10:A12"/>
    <mergeCell ref="E10:F10"/>
    <mergeCell ref="B10:B12"/>
    <mergeCell ref="C10:D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uler="0" view="pageLayout" zoomScale="72" zoomScaleNormal="70" zoomScalePageLayoutView="72" workbookViewId="0">
      <selection activeCell="A6" sqref="A6:G6"/>
    </sheetView>
  </sheetViews>
  <sheetFormatPr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6" spans="1:8" ht="23.25" x14ac:dyDescent="0.35">
      <c r="A6" s="60" t="s">
        <v>52</v>
      </c>
      <c r="B6" s="60"/>
      <c r="C6" s="60"/>
      <c r="D6" s="60"/>
      <c r="E6" s="60"/>
      <c r="F6" s="60"/>
      <c r="G6" s="60"/>
      <c r="H6" s="12"/>
    </row>
    <row r="8" spans="1:8" ht="17.25" x14ac:dyDescent="0.3">
      <c r="A8" s="3"/>
    </row>
    <row r="9" spans="1:8" s="1" customFormat="1" ht="19.5" thickBot="1" x14ac:dyDescent="0.35">
      <c r="A9" s="13" t="s">
        <v>62</v>
      </c>
      <c r="C9" s="2"/>
      <c r="D9" s="2"/>
      <c r="E9" s="2"/>
      <c r="F9" s="2"/>
    </row>
    <row r="10" spans="1:8" s="1" customFormat="1" ht="17.25" customHeight="1" x14ac:dyDescent="0.2">
      <c r="A10" s="61" t="s">
        <v>0</v>
      </c>
      <c r="B10" s="64" t="s">
        <v>29</v>
      </c>
      <c r="C10" s="67" t="s">
        <v>54</v>
      </c>
      <c r="D10" s="67"/>
      <c r="E10" s="67" t="s">
        <v>53</v>
      </c>
      <c r="F10" s="67"/>
      <c r="G10" s="27" t="s">
        <v>55</v>
      </c>
    </row>
    <row r="11" spans="1:8" s="1" customFormat="1" ht="15" customHeight="1" x14ac:dyDescent="0.2">
      <c r="A11" s="62"/>
      <c r="B11" s="65"/>
      <c r="C11" s="4" t="s">
        <v>61</v>
      </c>
      <c r="D11" s="4" t="s">
        <v>49</v>
      </c>
      <c r="E11" s="4" t="s">
        <v>61</v>
      </c>
      <c r="F11" s="4" t="s">
        <v>49</v>
      </c>
      <c r="G11" s="68" t="s">
        <v>56</v>
      </c>
    </row>
    <row r="12" spans="1:8" s="1" customFormat="1" ht="21" customHeight="1" thickBot="1" x14ac:dyDescent="0.25">
      <c r="A12" s="63"/>
      <c r="B12" s="66"/>
      <c r="C12" s="5" t="s">
        <v>57</v>
      </c>
      <c r="D12" s="25" t="s">
        <v>50</v>
      </c>
      <c r="E12" s="5" t="s">
        <v>51</v>
      </c>
      <c r="F12" s="25" t="s">
        <v>50</v>
      </c>
      <c r="G12" s="69"/>
    </row>
    <row r="13" spans="1:8" s="1" customFormat="1" ht="16.5" customHeight="1" x14ac:dyDescent="0.2">
      <c r="A13" s="6" t="s">
        <v>1</v>
      </c>
      <c r="B13" s="45" t="s">
        <v>34</v>
      </c>
      <c r="C13" s="7">
        <v>4502211.7699999996</v>
      </c>
      <c r="D13" s="29">
        <f>C13/C$37*100</f>
        <v>7.0774396770833192</v>
      </c>
      <c r="E13" s="7">
        <v>5553498.1600000001</v>
      </c>
      <c r="F13" s="29">
        <f>E13/E$37*100</f>
        <v>7.6214739671134595</v>
      </c>
      <c r="G13" s="34">
        <f>E13/C13*100</f>
        <v>123.35044293129731</v>
      </c>
    </row>
    <row r="14" spans="1:8" s="1" customFormat="1" ht="17.100000000000001" customHeight="1" x14ac:dyDescent="0.2">
      <c r="A14" s="18" t="s">
        <v>2</v>
      </c>
      <c r="B14" s="45" t="s">
        <v>35</v>
      </c>
      <c r="C14" s="7">
        <v>601879.36</v>
      </c>
      <c r="D14" s="30">
        <f t="shared" ref="D14:D30" si="0">C14/C$37*100</f>
        <v>0.94614937743843952</v>
      </c>
      <c r="E14" s="7">
        <v>932896.02</v>
      </c>
      <c r="F14" s="30">
        <f t="shared" ref="F14:F30" si="1">E14/E$37*100</f>
        <v>1.2802818197843351</v>
      </c>
      <c r="G14" s="35">
        <f t="shared" ref="G14:G30" si="2">E14/C14*100</f>
        <v>154.99717750746595</v>
      </c>
    </row>
    <row r="15" spans="1:8" s="1" customFormat="1" ht="17.100000000000001" customHeight="1" x14ac:dyDescent="0.2">
      <c r="A15" s="18" t="s">
        <v>3</v>
      </c>
      <c r="B15" s="45" t="s">
        <v>36</v>
      </c>
      <c r="C15" s="7">
        <v>9011076.790000001</v>
      </c>
      <c r="D15" s="30">
        <f t="shared" si="0"/>
        <v>14.165338208155989</v>
      </c>
      <c r="E15" s="7">
        <v>9577351.6099999994</v>
      </c>
      <c r="F15" s="30">
        <f t="shared" si="1"/>
        <v>13.143703998185382</v>
      </c>
      <c r="G15" s="35">
        <f t="shared" si="2"/>
        <v>106.28420812736185</v>
      </c>
    </row>
    <row r="16" spans="1:8" s="1" customFormat="1" ht="17.100000000000001" customHeight="1" x14ac:dyDescent="0.2">
      <c r="A16" s="19" t="s">
        <v>4</v>
      </c>
      <c r="B16" s="45" t="s">
        <v>37</v>
      </c>
      <c r="C16" s="7">
        <v>0</v>
      </c>
      <c r="D16" s="30">
        <f t="shared" si="0"/>
        <v>0</v>
      </c>
      <c r="E16" s="7">
        <v>0</v>
      </c>
      <c r="F16" s="30">
        <f t="shared" si="1"/>
        <v>0</v>
      </c>
      <c r="G16" s="37" t="s">
        <v>58</v>
      </c>
    </row>
    <row r="17" spans="1:7" s="1" customFormat="1" ht="17.100000000000001" customHeight="1" x14ac:dyDescent="0.2">
      <c r="A17" s="19" t="s">
        <v>5</v>
      </c>
      <c r="B17" s="45" t="s">
        <v>39</v>
      </c>
      <c r="C17" s="7">
        <v>0</v>
      </c>
      <c r="D17" s="30">
        <f t="shared" si="0"/>
        <v>0</v>
      </c>
      <c r="E17" s="7">
        <v>0</v>
      </c>
      <c r="F17" s="30">
        <f t="shared" si="1"/>
        <v>0</v>
      </c>
      <c r="G17" s="37" t="s">
        <v>58</v>
      </c>
    </row>
    <row r="18" spans="1:7" s="1" customFormat="1" ht="17.100000000000001" customHeight="1" x14ac:dyDescent="0.2">
      <c r="A18" s="19" t="s">
        <v>6</v>
      </c>
      <c r="B18" s="45" t="s">
        <v>40</v>
      </c>
      <c r="C18" s="7">
        <v>0</v>
      </c>
      <c r="D18" s="30">
        <f t="shared" si="0"/>
        <v>0</v>
      </c>
      <c r="E18" s="7">
        <v>0</v>
      </c>
      <c r="F18" s="30">
        <f t="shared" si="1"/>
        <v>0</v>
      </c>
      <c r="G18" s="37" t="s">
        <v>58</v>
      </c>
    </row>
    <row r="19" spans="1:7" s="1" customFormat="1" ht="17.100000000000001" customHeight="1" x14ac:dyDescent="0.2">
      <c r="A19" s="19" t="s">
        <v>7</v>
      </c>
      <c r="B19" s="45" t="s">
        <v>66</v>
      </c>
      <c r="C19" s="7">
        <v>17266.75</v>
      </c>
      <c r="D19" s="30">
        <f t="shared" si="0"/>
        <v>2.7143188234408266E-2</v>
      </c>
      <c r="E19" s="7">
        <v>73181.590000000011</v>
      </c>
      <c r="F19" s="30">
        <f t="shared" si="1"/>
        <v>0.10043247823043677</v>
      </c>
      <c r="G19" s="35">
        <f t="shared" si="2"/>
        <v>423.82955680715833</v>
      </c>
    </row>
    <row r="20" spans="1:7" s="1" customFormat="1" ht="17.100000000000001" customHeight="1" x14ac:dyDescent="0.2">
      <c r="A20" s="19" t="s">
        <v>8</v>
      </c>
      <c r="B20" s="45" t="s">
        <v>41</v>
      </c>
      <c r="C20" s="7">
        <v>1613958.4799999997</v>
      </c>
      <c r="D20" s="30">
        <f t="shared" si="0"/>
        <v>2.5371293859677961</v>
      </c>
      <c r="E20" s="7">
        <v>1303031.5500000003</v>
      </c>
      <c r="F20" s="30">
        <f t="shared" si="1"/>
        <v>1.7882460298955967</v>
      </c>
      <c r="G20" s="35">
        <f t="shared" si="2"/>
        <v>80.735134524650249</v>
      </c>
    </row>
    <row r="21" spans="1:7" s="1" customFormat="1" ht="17.100000000000001" customHeight="1" x14ac:dyDescent="0.2">
      <c r="A21" s="19" t="s">
        <v>9</v>
      </c>
      <c r="B21" s="45" t="s">
        <v>42</v>
      </c>
      <c r="C21" s="7">
        <v>3980138.7199999997</v>
      </c>
      <c r="D21" s="30">
        <f t="shared" si="0"/>
        <v>6.2567451591073464</v>
      </c>
      <c r="E21" s="7">
        <v>2384175.79</v>
      </c>
      <c r="F21" s="30">
        <f t="shared" si="1"/>
        <v>3.2719797851715082</v>
      </c>
      <c r="G21" s="35">
        <f t="shared" si="2"/>
        <v>59.901826487092904</v>
      </c>
    </row>
    <row r="22" spans="1:7" s="1" customFormat="1" ht="17.100000000000001" customHeight="1" x14ac:dyDescent="0.2">
      <c r="A22" s="19" t="s">
        <v>10</v>
      </c>
      <c r="B22" s="45" t="s">
        <v>44</v>
      </c>
      <c r="C22" s="7">
        <v>35831182.890000001</v>
      </c>
      <c r="D22" s="30">
        <f t="shared" si="0"/>
        <v>56.326323242346056</v>
      </c>
      <c r="E22" s="7">
        <v>45186328.989999995</v>
      </c>
      <c r="F22" s="30">
        <f t="shared" si="1"/>
        <v>62.012522583911178</v>
      </c>
      <c r="G22" s="37">
        <f t="shared" si="2"/>
        <v>126.10895132521816</v>
      </c>
    </row>
    <row r="23" spans="1:7" s="1" customFormat="1" ht="17.100000000000001" customHeight="1" x14ac:dyDescent="0.2">
      <c r="A23" s="19" t="s">
        <v>11</v>
      </c>
      <c r="B23" s="45" t="s">
        <v>45</v>
      </c>
      <c r="C23" s="7">
        <v>0</v>
      </c>
      <c r="D23" s="30">
        <f t="shared" si="0"/>
        <v>0</v>
      </c>
      <c r="E23" s="7">
        <v>0</v>
      </c>
      <c r="F23" s="30">
        <f t="shared" si="1"/>
        <v>0</v>
      </c>
      <c r="G23" s="37" t="s">
        <v>58</v>
      </c>
    </row>
    <row r="24" spans="1:7" s="1" customFormat="1" ht="17.100000000000001" customHeight="1" x14ac:dyDescent="0.2">
      <c r="A24" s="19" t="s">
        <v>12</v>
      </c>
      <c r="B24" s="45" t="s">
        <v>46</v>
      </c>
      <c r="C24" s="7">
        <v>0</v>
      </c>
      <c r="D24" s="30">
        <f t="shared" si="0"/>
        <v>0</v>
      </c>
      <c r="E24" s="7">
        <v>0</v>
      </c>
      <c r="F24" s="30">
        <f t="shared" si="1"/>
        <v>0</v>
      </c>
      <c r="G24" s="37" t="s">
        <v>58</v>
      </c>
    </row>
    <row r="25" spans="1:7" s="1" customFormat="1" ht="17.100000000000001" customHeight="1" x14ac:dyDescent="0.2">
      <c r="A25" s="19" t="s">
        <v>13</v>
      </c>
      <c r="B25" s="45" t="s">
        <v>47</v>
      </c>
      <c r="C25" s="7">
        <v>251920.83999999997</v>
      </c>
      <c r="D25" s="30">
        <f t="shared" si="0"/>
        <v>0.39601747753863614</v>
      </c>
      <c r="E25" s="7">
        <v>229281.96000000005</v>
      </c>
      <c r="F25" s="30">
        <f t="shared" si="1"/>
        <v>0.31466049666769852</v>
      </c>
      <c r="G25" s="37">
        <f t="shared" si="2"/>
        <v>91.013494556464664</v>
      </c>
    </row>
    <row r="26" spans="1:7" s="1" customFormat="1" ht="17.100000000000001" customHeight="1" x14ac:dyDescent="0.2">
      <c r="A26" s="19" t="s">
        <v>14</v>
      </c>
      <c r="B26" s="45" t="s">
        <v>43</v>
      </c>
      <c r="C26" s="7">
        <v>1450.98</v>
      </c>
      <c r="D26" s="30">
        <f t="shared" si="0"/>
        <v>2.2809285629525945E-3</v>
      </c>
      <c r="E26" s="7">
        <v>7935.58</v>
      </c>
      <c r="F26" s="30">
        <f t="shared" si="1"/>
        <v>1.0890580070696597E-2</v>
      </c>
      <c r="G26" s="37">
        <f t="shared" si="2"/>
        <v>546.91174240857902</v>
      </c>
    </row>
    <row r="27" spans="1:7" s="1" customFormat="1" ht="17.100000000000001" customHeight="1" x14ac:dyDescent="0.2">
      <c r="A27" s="19" t="s">
        <v>15</v>
      </c>
      <c r="B27" s="45" t="s">
        <v>67</v>
      </c>
      <c r="C27" s="7">
        <v>0</v>
      </c>
      <c r="D27" s="30">
        <f t="shared" si="0"/>
        <v>0</v>
      </c>
      <c r="E27" s="7">
        <v>0</v>
      </c>
      <c r="F27" s="30">
        <f t="shared" si="1"/>
        <v>0</v>
      </c>
      <c r="G27" s="37" t="s">
        <v>58</v>
      </c>
    </row>
    <row r="28" spans="1:7" s="1" customFormat="1" ht="17.100000000000001" customHeight="1" x14ac:dyDescent="0.2">
      <c r="A28" s="19" t="s">
        <v>16</v>
      </c>
      <c r="B28" s="45" t="s">
        <v>68</v>
      </c>
      <c r="C28" s="7">
        <v>35559.19</v>
      </c>
      <c r="D28" s="30">
        <f t="shared" si="0"/>
        <v>5.5898752668167899E-2</v>
      </c>
      <c r="E28" s="7">
        <v>52163.22</v>
      </c>
      <c r="F28" s="30">
        <f t="shared" si="1"/>
        <v>7.158742324510145E-2</v>
      </c>
      <c r="G28" s="37">
        <f t="shared" si="2"/>
        <v>146.6940613664147</v>
      </c>
    </row>
    <row r="29" spans="1:7" s="1" customFormat="1" ht="17.100000000000001" customHeight="1" x14ac:dyDescent="0.2">
      <c r="A29" s="19" t="s">
        <v>17</v>
      </c>
      <c r="B29" s="45" t="s">
        <v>48</v>
      </c>
      <c r="C29" s="7">
        <v>0</v>
      </c>
      <c r="D29" s="30">
        <f t="shared" si="0"/>
        <v>0</v>
      </c>
      <c r="E29" s="7">
        <v>0</v>
      </c>
      <c r="F29" s="30">
        <f t="shared" si="1"/>
        <v>0</v>
      </c>
      <c r="G29" s="37" t="s">
        <v>58</v>
      </c>
    </row>
    <row r="30" spans="1:7" s="1" customFormat="1" ht="17.100000000000001" customHeight="1" x14ac:dyDescent="0.2">
      <c r="A30" s="19" t="s">
        <v>18</v>
      </c>
      <c r="B30" s="45" t="s">
        <v>38</v>
      </c>
      <c r="C30" s="7">
        <v>3529.2999999999997</v>
      </c>
      <c r="D30" s="30">
        <f t="shared" si="0"/>
        <v>5.5480304189090062E-3</v>
      </c>
      <c r="E30" s="7">
        <v>4280.0100000000011</v>
      </c>
      <c r="F30" s="30">
        <f t="shared" si="1"/>
        <v>5.8737725041373354E-3</v>
      </c>
      <c r="G30" s="35">
        <f t="shared" si="2"/>
        <v>121.27079024169103</v>
      </c>
    </row>
    <row r="31" spans="1:7" s="1" customFormat="1" ht="17.100000000000001" customHeight="1" x14ac:dyDescent="0.2">
      <c r="A31" s="20" t="s">
        <v>30</v>
      </c>
      <c r="B31" s="46" t="s">
        <v>22</v>
      </c>
      <c r="C31" s="38">
        <f>SUM(C13:C30)</f>
        <v>55850175.07</v>
      </c>
      <c r="D31" s="31">
        <f>SUM(D13:D30)</f>
        <v>87.796013427522027</v>
      </c>
      <c r="E31" s="38">
        <f>SUM(E13:E30)</f>
        <v>65304124.479999989</v>
      </c>
      <c r="F31" s="31">
        <f>SUM(F13:F30)</f>
        <v>89.621652934779533</v>
      </c>
      <c r="G31" s="8">
        <f>E31/C31*100</f>
        <v>116.92734068989192</v>
      </c>
    </row>
    <row r="32" spans="1:7" s="1" customFormat="1" ht="17.100000000000001" customHeight="1" x14ac:dyDescent="0.2">
      <c r="A32" s="21" t="s">
        <v>27</v>
      </c>
      <c r="B32" s="47" t="s">
        <v>23</v>
      </c>
      <c r="C32" s="7">
        <v>7026007.7200000007</v>
      </c>
      <c r="D32" s="30">
        <f>C32/C$37*100</f>
        <v>11.044826043138729</v>
      </c>
      <c r="E32" s="7">
        <v>6523875.0300000003</v>
      </c>
      <c r="F32" s="30">
        <f>E32/E$37*100</f>
        <v>8.9531935139502306</v>
      </c>
      <c r="G32" s="35">
        <f>E32/C32*100</f>
        <v>92.853228888851831</v>
      </c>
    </row>
    <row r="33" spans="1:7" s="1" customFormat="1" ht="17.100000000000001" customHeight="1" x14ac:dyDescent="0.2">
      <c r="A33" s="21" t="s">
        <v>24</v>
      </c>
      <c r="B33" s="48" t="s">
        <v>25</v>
      </c>
      <c r="C33" s="7">
        <v>220.69</v>
      </c>
      <c r="D33" s="30">
        <f t="shared" ref="D33:D35" si="3">C33/C$37*100</f>
        <v>3.4692285528264207E-4</v>
      </c>
      <c r="E33" s="7">
        <v>2648.28</v>
      </c>
      <c r="F33" s="30">
        <f>E33/E$37*100</f>
        <v>3.6344294165800593E-3</v>
      </c>
      <c r="G33" s="35">
        <f t="shared" ref="G33:G34" si="4">E33/C33*100</f>
        <v>1200.0000000000002</v>
      </c>
    </row>
    <row r="34" spans="1:7" s="1" customFormat="1" ht="17.100000000000001" customHeight="1" x14ac:dyDescent="0.2">
      <c r="A34" s="21" t="s">
        <v>26</v>
      </c>
      <c r="B34" s="49" t="s">
        <v>28</v>
      </c>
      <c r="C34" s="7">
        <v>737162.66</v>
      </c>
      <c r="D34" s="30">
        <f t="shared" si="3"/>
        <v>1.1588136064839707</v>
      </c>
      <c r="E34" s="7">
        <v>1035810.6399999999</v>
      </c>
      <c r="F34" s="30">
        <f>E34/E$37*100</f>
        <v>1.4215191218536625</v>
      </c>
      <c r="G34" s="35">
        <f t="shared" si="4"/>
        <v>140.51317249302886</v>
      </c>
    </row>
    <row r="35" spans="1:7" s="1" customFormat="1" ht="17.100000000000001" customHeight="1" x14ac:dyDescent="0.2">
      <c r="A35" s="19" t="s">
        <v>21</v>
      </c>
      <c r="B35" s="49" t="s">
        <v>33</v>
      </c>
      <c r="C35" s="7">
        <v>0</v>
      </c>
      <c r="D35" s="30">
        <f t="shared" si="3"/>
        <v>0</v>
      </c>
      <c r="E35" s="7">
        <v>0</v>
      </c>
      <c r="F35" s="30">
        <f>E35/E$37*100</f>
        <v>0</v>
      </c>
      <c r="G35" s="37" t="s">
        <v>58</v>
      </c>
    </row>
    <row r="36" spans="1:7" s="1" customFormat="1" ht="17.100000000000001" customHeight="1" x14ac:dyDescent="0.2">
      <c r="A36" s="20" t="s">
        <v>19</v>
      </c>
      <c r="B36" s="10" t="s">
        <v>20</v>
      </c>
      <c r="C36" s="39">
        <f>SUM(C32:C35)</f>
        <v>7763391.0700000012</v>
      </c>
      <c r="D36" s="32">
        <f>SUM(D32:D35)</f>
        <v>12.203986572477982</v>
      </c>
      <c r="E36" s="39">
        <f>SUM(E32:E35)</f>
        <v>7562333.9500000002</v>
      </c>
      <c r="F36" s="32">
        <f>SUM(F32:F35)</f>
        <v>10.378347065220474</v>
      </c>
      <c r="G36" s="11">
        <f>E36/C36*100</f>
        <v>97.410189462476723</v>
      </c>
    </row>
    <row r="37" spans="1:7" s="1" customFormat="1" ht="17.100000000000001" customHeight="1" x14ac:dyDescent="0.2">
      <c r="A37" s="22" t="s">
        <v>31</v>
      </c>
      <c r="B37" s="23" t="s">
        <v>32</v>
      </c>
      <c r="C37" s="42">
        <f>C31+C36</f>
        <v>63613566.140000001</v>
      </c>
      <c r="D37" s="33">
        <f>D31+D36</f>
        <v>100.00000000000001</v>
      </c>
      <c r="E37" s="42">
        <f>E31+E36</f>
        <v>72866458.429999992</v>
      </c>
      <c r="F37" s="33">
        <f>F31+F36</f>
        <v>100</v>
      </c>
      <c r="G37" s="36">
        <f>E37/C37*100</f>
        <v>114.54547017476797</v>
      </c>
    </row>
    <row r="38" spans="1:7" x14ac:dyDescent="0.25">
      <c r="C38" s="43"/>
      <c r="D38" s="43"/>
      <c r="E38" s="43"/>
    </row>
    <row r="39" spans="1:7" x14ac:dyDescent="0.25">
      <c r="A39" s="24" t="s">
        <v>65</v>
      </c>
      <c r="C39" s="44"/>
      <c r="D39" s="43"/>
      <c r="E39" s="44"/>
    </row>
    <row r="40" spans="1:7" x14ac:dyDescent="0.25">
      <c r="A40" s="26"/>
      <c r="C40" s="17"/>
      <c r="E40" s="17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  <row r="55" spans="3:6" x14ac:dyDescent="0.25">
      <c r="C55" s="15"/>
      <c r="D55" s="15"/>
      <c r="E55" s="15"/>
      <c r="F55" s="15"/>
    </row>
    <row r="56" spans="3:6" x14ac:dyDescent="0.25">
      <c r="C56" s="15"/>
      <c r="D56" s="15"/>
      <c r="E56" s="15"/>
      <c r="F56" s="15"/>
    </row>
    <row r="57" spans="3:6" x14ac:dyDescent="0.25">
      <c r="C57" s="15"/>
      <c r="D57" s="15"/>
      <c r="E57" s="15"/>
      <c r="F57" s="15"/>
    </row>
  </sheetData>
  <mergeCells count="6">
    <mergeCell ref="A6:G6"/>
    <mergeCell ref="A10:A12"/>
    <mergeCell ref="B10:B12"/>
    <mergeCell ref="C10:D10"/>
    <mergeCell ref="E10:F10"/>
    <mergeCell ref="G11:G12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2019-02-25T15:43:51Z</cp:lastPrinted>
  <dcterms:created xsi:type="dcterms:W3CDTF">2018-01-08T12:56:16Z</dcterms:created>
  <dcterms:modified xsi:type="dcterms:W3CDTF">2019-10-22T12:41:16Z</dcterms:modified>
</cp:coreProperties>
</file>