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785" windowWidth="15075" windowHeight="3615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E35" i="27" l="1"/>
  <c r="E34" i="27"/>
  <c r="E33" i="27"/>
  <c r="G33" i="27" s="1"/>
  <c r="E32" i="27"/>
  <c r="C33" i="27"/>
  <c r="C34" i="27"/>
  <c r="C35" i="27"/>
  <c r="C32" i="27"/>
  <c r="E30" i="27"/>
  <c r="E29" i="27"/>
  <c r="E28" i="27"/>
  <c r="E27" i="27"/>
  <c r="E26" i="27"/>
  <c r="E25" i="27"/>
  <c r="E24" i="27"/>
  <c r="G24" i="27" s="1"/>
  <c r="E23" i="27"/>
  <c r="E22" i="27"/>
  <c r="G22" i="27" s="1"/>
  <c r="E21" i="27"/>
  <c r="E20" i="27"/>
  <c r="G20" i="27" s="1"/>
  <c r="E19" i="27"/>
  <c r="E18" i="27"/>
  <c r="G18" i="27" s="1"/>
  <c r="E17" i="27"/>
  <c r="E16" i="27"/>
  <c r="G16" i="27" s="1"/>
  <c r="E15" i="27"/>
  <c r="E14" i="27"/>
  <c r="G14" i="27" s="1"/>
  <c r="E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G26" i="27" s="1"/>
  <c r="C27" i="27"/>
  <c r="G27" i="27" s="1"/>
  <c r="C28" i="27"/>
  <c r="G28" i="27" s="1"/>
  <c r="C29" i="27"/>
  <c r="G29" i="27" s="1"/>
  <c r="C30" i="27"/>
  <c r="G30" i="27" s="1"/>
  <c r="C13" i="27"/>
  <c r="C36" i="27"/>
  <c r="G25" i="27"/>
  <c r="G23" i="27"/>
  <c r="G21" i="27"/>
  <c r="G19" i="27"/>
  <c r="G17" i="27"/>
  <c r="G15" i="27"/>
  <c r="G13" i="27"/>
  <c r="E36" i="26"/>
  <c r="C36" i="26"/>
  <c r="G35" i="26" s="1"/>
  <c r="G34" i="26"/>
  <c r="G33" i="26"/>
  <c r="G32" i="26"/>
  <c r="E31" i="26"/>
  <c r="C31" i="26"/>
  <c r="G30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5" i="26"/>
  <c r="G14" i="26"/>
  <c r="G13" i="26"/>
  <c r="G34" i="21"/>
  <c r="G33" i="21"/>
  <c r="G32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13" i="21"/>
  <c r="E31" i="27" l="1"/>
  <c r="E36" i="27"/>
  <c r="G34" i="27"/>
  <c r="G32" i="27"/>
  <c r="G35" i="27"/>
  <c r="C31" i="27"/>
  <c r="C37" i="27" s="1"/>
  <c r="G36" i="27"/>
  <c r="C37" i="26"/>
  <c r="D22" i="26" s="1"/>
  <c r="E37" i="26"/>
  <c r="F35" i="26" s="1"/>
  <c r="G36" i="26"/>
  <c r="G31" i="26"/>
  <c r="E37" i="27" l="1"/>
  <c r="F35" i="27"/>
  <c r="F33" i="27"/>
  <c r="G31" i="27"/>
  <c r="F14" i="27"/>
  <c r="D30" i="27"/>
  <c r="D34" i="27"/>
  <c r="D24" i="27"/>
  <c r="D16" i="27"/>
  <c r="D29" i="27"/>
  <c r="D21" i="27"/>
  <c r="D13" i="27"/>
  <c r="D28" i="27"/>
  <c r="D20" i="27"/>
  <c r="D35" i="27"/>
  <c r="D25" i="27"/>
  <c r="D17" i="27"/>
  <c r="F30" i="27"/>
  <c r="F22" i="27"/>
  <c r="F15" i="27"/>
  <c r="D15" i="27"/>
  <c r="D19" i="27"/>
  <c r="D23" i="27"/>
  <c r="D27" i="27"/>
  <c r="D33" i="27"/>
  <c r="D14" i="27"/>
  <c r="D18" i="27"/>
  <c r="D22" i="27"/>
  <c r="D26" i="27"/>
  <c r="F18" i="27"/>
  <c r="F26" i="27"/>
  <c r="F34" i="27"/>
  <c r="F19" i="27"/>
  <c r="F23" i="27"/>
  <c r="F27" i="27"/>
  <c r="G37" i="27"/>
  <c r="D32" i="27"/>
  <c r="D36" i="27" s="1"/>
  <c r="F16" i="27"/>
  <c r="F20" i="27"/>
  <c r="F24" i="27"/>
  <c r="F28" i="27"/>
  <c r="F32" i="27"/>
  <c r="F36" i="27" s="1"/>
  <c r="F13" i="27"/>
  <c r="F17" i="27"/>
  <c r="F21" i="27"/>
  <c r="F25" i="27"/>
  <c r="F29" i="27"/>
  <c r="D25" i="26"/>
  <c r="D17" i="26"/>
  <c r="D33" i="26"/>
  <c r="D35" i="26"/>
  <c r="D34" i="26"/>
  <c r="G37" i="26"/>
  <c r="D30" i="26"/>
  <c r="D13" i="26"/>
  <c r="D21" i="26"/>
  <c r="D29" i="26"/>
  <c r="D18" i="26"/>
  <c r="D26" i="26"/>
  <c r="D14" i="26"/>
  <c r="D15" i="26"/>
  <c r="D19" i="26"/>
  <c r="D23" i="26"/>
  <c r="D27" i="26"/>
  <c r="D16" i="26"/>
  <c r="D20" i="26"/>
  <c r="D24" i="26"/>
  <c r="D28" i="26"/>
  <c r="D32" i="26"/>
  <c r="F22" i="26"/>
  <c r="F15" i="26"/>
  <c r="F14" i="26"/>
  <c r="F30" i="26"/>
  <c r="F23" i="26"/>
  <c r="F18" i="26"/>
  <c r="F26" i="26"/>
  <c r="F34" i="26"/>
  <c r="F19" i="26"/>
  <c r="F27" i="26"/>
  <c r="F16" i="26"/>
  <c r="F20" i="26"/>
  <c r="F24" i="26"/>
  <c r="F28" i="26"/>
  <c r="F32" i="26"/>
  <c r="F13" i="26"/>
  <c r="F17" i="26"/>
  <c r="F21" i="26"/>
  <c r="F25" i="26"/>
  <c r="F33" i="26"/>
  <c r="F29" i="26"/>
  <c r="D31" i="27" l="1"/>
  <c r="D37" i="27" s="1"/>
  <c r="F31" i="27"/>
  <c r="F37" i="27" s="1"/>
  <c r="D31" i="26"/>
  <c r="D36" i="26"/>
  <c r="F36" i="26"/>
  <c r="F31" i="26"/>
  <c r="D37" i="26" l="1"/>
  <c r="F37" i="26"/>
  <c r="C36" i="21" l="1"/>
  <c r="C31" i="21"/>
  <c r="C37" i="21" l="1"/>
  <c r="D34" i="21" l="1"/>
  <c r="D35" i="21"/>
  <c r="D16" i="21"/>
  <c r="D24" i="21"/>
  <c r="D33" i="21"/>
  <c r="D20" i="21"/>
  <c r="D28" i="21"/>
  <c r="D13" i="21"/>
  <c r="D14" i="21"/>
  <c r="D18" i="21"/>
  <c r="D22" i="21"/>
  <c r="D26" i="21"/>
  <c r="D30" i="21"/>
  <c r="D15" i="21"/>
  <c r="D17" i="21"/>
  <c r="D21" i="21"/>
  <c r="D19" i="21"/>
  <c r="D23" i="21"/>
  <c r="D25" i="21"/>
  <c r="D27" i="21"/>
  <c r="D29" i="21"/>
  <c r="D32" i="21"/>
  <c r="D31" i="21" l="1"/>
  <c r="D36" i="21"/>
  <c r="D37" i="21" l="1"/>
  <c r="E31" i="21" l="1"/>
  <c r="G31" i="21" s="1"/>
  <c r="E36" i="21" l="1"/>
  <c r="G36" i="21" s="1"/>
  <c r="E37" i="21" l="1"/>
  <c r="F35" i="21" l="1"/>
  <c r="G37" i="21"/>
  <c r="F15" i="21"/>
  <c r="F29" i="21"/>
  <c r="F28" i="21"/>
  <c r="F34" i="21"/>
  <c r="F26" i="21"/>
  <c r="F13" i="21" l="1"/>
  <c r="F18" i="21"/>
  <c r="F33" i="21"/>
  <c r="F20" i="21"/>
  <c r="F23" i="21"/>
  <c r="F30" i="21"/>
  <c r="F22" i="21"/>
  <c r="F32" i="21"/>
  <c r="F14" i="21"/>
  <c r="F24" i="21"/>
  <c r="F16" i="21"/>
  <c r="F27" i="21"/>
  <c r="F19" i="21"/>
  <c r="F21" i="21"/>
  <c r="F25" i="21"/>
  <c r="F17" i="21"/>
  <c r="F36" i="21" l="1"/>
  <c r="F31" i="21"/>
  <c r="F37" i="21" l="1"/>
</calcChain>
</file>

<file path=xl/sharedStrings.xml><?xml version="1.0" encoding="utf-8"?>
<sst xmlns="http://schemas.openxmlformats.org/spreadsheetml/2006/main" count="207" uniqueCount="70">
  <si>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</si>
  <si>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</si>
  <si>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</si>
  <si>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</si>
  <si>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</si>
  <si>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</si>
  <si>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</si>
  <si>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</si>
  <si>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</si>
  <si>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</si>
  <si>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</si>
  <si>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</si>
  <si>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</si>
  <si>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</si>
  <si>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</si>
  <si>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</si>
  <si>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</si>
  <si>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</si>
  <si>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</si>
  <si>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</si>
  <si>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</si>
  <si>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</si>
  <si>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</si>
  <si>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</si>
  <si>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</si>
  <si>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</si>
  <si>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</si>
  <si>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</si>
  <si>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</si>
  <si>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</si>
  <si>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</si>
  <si>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</si>
  <si>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</si>
  <si>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</si>
  <si>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</si>
  <si>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</si>
  <si>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</si>
  <si>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</si>
  <si>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</si>
  <si>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</si>
  <si>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</si>
  <si>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</si>
  <si>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</si>
  <si>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</si>
  <si>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</si>
  <si>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</si>
  <si>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</si>
  <si>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</si>
  <si>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</si>
  <si>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</si>
  <si>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</si>
  <si>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I-XII-2018</t>
  </si>
  <si>
    <t>STATISTIKA TRŽIŠTA OSIGURANJA U BOSNI I HERCEGOVINI</t>
  </si>
  <si>
    <t>Premija u FBiH</t>
  </si>
  <si>
    <t>Premija u RS-u</t>
  </si>
  <si>
    <t>Indeks rasta</t>
  </si>
  <si>
    <t>18/17</t>
  </si>
  <si>
    <t>I-XII-2017</t>
  </si>
  <si>
    <t>-</t>
  </si>
  <si>
    <t>Premija po vrstama osiguranja u Bosni i Hercegovini u 2018. godini (u KM)</t>
  </si>
  <si>
    <t>Premija po vrstama osiguranja u Federaciji Bosne i Hercegovine u 2018. godini (u KM)</t>
  </si>
  <si>
    <t>Premija po vrstama osiguranja u Republici Srpskoj u 2018. godini (u KM)</t>
  </si>
  <si>
    <t>Premija u BiH</t>
  </si>
  <si>
    <t>2017.*</t>
  </si>
  <si>
    <t>2018.**</t>
  </si>
  <si>
    <t>*Podatci se odnose na razdoblje od 01.01. do 31.12.2017. godine.</t>
  </si>
  <si>
    <t>**Podatci se odnose na razdoblje od 01.01. do 31.12.2018. godine.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</si>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</sst>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7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horizontal="right" vertical="center"/>
    </xf>
    <xf numFmtId="164" fontId="5" fillId="3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4" fontId="5" fillId="3" borderId="0" xfId="0" applyNumberFormat="1" applyFont="1" applyFill="1" applyBorder="1" applyAlignment="1">
      <alignment horizontal="right" vertical="center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0" xfId="0" applyNumberFormat="1" applyFont="1" applyBorder="1"/>
    <xf numFmtId="2" fontId="5" fillId="0" borderId="41" xfId="0" applyNumberFormat="1" applyFont="1" applyBorder="1"/>
    <xf numFmtId="4" fontId="2" fillId="2" borderId="47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4" fontId="2" fillId="2" borderId="4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7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23" customWidth="1"/>
    <col min="2" max="2" width="57.28515625" style="23" customWidth="1"/>
    <col min="3" max="3" width="23.42578125" style="23" customWidth="1"/>
    <col min="4" max="4" width="21.28515625" style="23" customWidth="1"/>
    <col min="5" max="5" width="23.42578125" style="23" customWidth="1"/>
    <col min="6" max="6" width="21.28515625" style="23" customWidth="1"/>
    <col min="7" max="7" width="14.85546875" style="23" customWidth="1"/>
    <col min="8" max="8" width="13.28515625" style="23" customWidth="1"/>
    <col min="9" max="16384" width="9.140625" style="23"/>
  </cols>
  <sheetData>
    <row r="6" spans="1:8" ht="23.25" x14ac:dyDescent="0.35">
      <c r="A6" s="44" t="s">
        <v>52</v>
      </c>
      <c r="B6" s="44"/>
      <c r="C6" s="44"/>
      <c r="D6" s="44"/>
      <c r="E6" s="44"/>
      <c r="F6" s="44"/>
      <c r="G6" s="44"/>
      <c r="H6" s="19"/>
    </row>
    <row r="8" spans="1:8" ht="17.25" x14ac:dyDescent="0.3">
      <c r="A8" s="3"/>
    </row>
    <row r="9" spans="1:8" s="1" customFormat="1" ht="15" customHeight="1" thickBot="1" x14ac:dyDescent="0.35">
      <c r="A9" s="20" t="s">
        <v>59</v>
      </c>
      <c r="C9" s="2"/>
      <c r="D9" s="2"/>
      <c r="E9" s="2"/>
      <c r="F9" s="2"/>
    </row>
    <row r="10" spans="1:8" s="1" customFormat="1" ht="17.25" customHeight="1" x14ac:dyDescent="0.2">
      <c r="A10" s="45" t="s">
        <v>0</v>
      </c>
      <c r="B10" s="48" t="s">
        <v>29</v>
      </c>
      <c r="C10" s="51" t="s">
        <v>63</v>
      </c>
      <c r="D10" s="51"/>
      <c r="E10" s="51" t="s">
        <v>64</v>
      </c>
      <c r="F10" s="51"/>
      <c r="G10" s="32" t="s">
        <v>55</v>
      </c>
    </row>
    <row r="11" spans="1:8" s="1" customFormat="1" ht="15" customHeight="1" x14ac:dyDescent="0.2">
      <c r="A11" s="46"/>
      <c r="B11" s="49"/>
      <c r="C11" s="4" t="s">
        <v>62</v>
      </c>
      <c r="D11" s="4" t="s">
        <v>49</v>
      </c>
      <c r="E11" s="4" t="s">
        <v>62</v>
      </c>
      <c r="F11" s="4" t="s">
        <v>49</v>
      </c>
      <c r="G11" s="52" t="s">
        <v>56</v>
      </c>
    </row>
    <row r="12" spans="1:8" s="1" customFormat="1" ht="21" customHeight="1" thickBot="1" x14ac:dyDescent="0.25">
      <c r="A12" s="47"/>
      <c r="B12" s="50"/>
      <c r="C12" s="5" t="s">
        <v>57</v>
      </c>
      <c r="D12" s="31" t="s">
        <v>50</v>
      </c>
      <c r="E12" s="5" t="s">
        <v>51</v>
      </c>
      <c r="F12" s="31" t="s">
        <v>50</v>
      </c>
      <c r="G12" s="53"/>
    </row>
    <row r="13" spans="1:8" s="1" customFormat="1" ht="16.5" customHeight="1" x14ac:dyDescent="0.2">
      <c r="A13" s="6" t="s">
        <v>1</v>
      </c>
      <c r="B13" s="7" t="s">
        <v>34</v>
      </c>
      <c r="C13" s="8">
        <f>FBiH!C13+RS!C13</f>
        <v>48255645.979999997</v>
      </c>
      <c r="D13" s="34">
        <f>C13/C$37*100</f>
        <v>7.0622668058704221</v>
      </c>
      <c r="E13" s="8">
        <f>FBiH!E13+RS!E13</f>
        <v>49056742.145237505</v>
      </c>
      <c r="F13" s="34">
        <f>E13/E$37*100</f>
        <v>6.8819542484468084</v>
      </c>
      <c r="G13" s="39">
        <f>E13/C13*100</f>
        <v>101.66010867530306</v>
      </c>
    </row>
    <row r="14" spans="1:8" s="1" customFormat="1" ht="17.100000000000001" customHeight="1" x14ac:dyDescent="0.2">
      <c r="A14" s="25" t="s">
        <v>2</v>
      </c>
      <c r="B14" s="7" t="s">
        <v>35</v>
      </c>
      <c r="C14" s="8">
        <f>FBiH!C14+RS!C14</f>
        <v>9851482.9499999993</v>
      </c>
      <c r="D14" s="35">
        <f t="shared" ref="D14:D30" si="0">C14/C$37*100</f>
        <v>1.44177535319326</v>
      </c>
      <c r="E14" s="8">
        <f>FBiH!E14+RS!E14</f>
        <v>11199936.06000001</v>
      </c>
      <c r="F14" s="35">
        <f t="shared" ref="F14:F30" si="1">E14/E$37*100</f>
        <v>1.5711896913629935</v>
      </c>
      <c r="G14" s="40">
        <f t="shared" ref="G14:G35" si="2">E14/C14*100</f>
        <v>113.68781854309569</v>
      </c>
    </row>
    <row r="15" spans="1:8" s="1" customFormat="1" ht="17.100000000000001" customHeight="1" x14ac:dyDescent="0.2">
      <c r="A15" s="25" t="s">
        <v>3</v>
      </c>
      <c r="B15" s="7" t="s">
        <v>36</v>
      </c>
      <c r="C15" s="8">
        <f>FBiH!C15+RS!C15</f>
        <v>60450217.379999995</v>
      </c>
      <c r="D15" s="35">
        <f t="shared" si="0"/>
        <v>8.8469557279859927</v>
      </c>
      <c r="E15" s="8">
        <f>FBiH!E15+RS!E15</f>
        <v>64637849.922140189</v>
      </c>
      <c r="F15" s="35">
        <f t="shared" si="1"/>
        <v>9.0677592198267298</v>
      </c>
      <c r="G15" s="40">
        <f t="shared" si="2"/>
        <v>106.92740692033587</v>
      </c>
    </row>
    <row r="16" spans="1:8" s="1" customFormat="1" ht="17.100000000000001" customHeight="1" x14ac:dyDescent="0.2">
      <c r="A16" s="26" t="s">
        <v>4</v>
      </c>
      <c r="B16" s="7" t="s">
        <v>37</v>
      </c>
      <c r="C16" s="8">
        <f>FBiH!C16+RS!C16</f>
        <v>5980</v>
      </c>
      <c r="D16" s="35">
        <f t="shared" si="0"/>
        <v>8.7517957000531532E-4</v>
      </c>
      <c r="E16" s="8">
        <f>FBiH!E16+RS!E16</f>
        <v>0</v>
      </c>
      <c r="F16" s="35">
        <f t="shared" si="1"/>
        <v>0</v>
      </c>
      <c r="G16" s="40">
        <f t="shared" si="2"/>
        <v>0</v>
      </c>
    </row>
    <row r="17" spans="1:7" s="1" customFormat="1" ht="17.100000000000001" customHeight="1" x14ac:dyDescent="0.2">
      <c r="A17" s="26" t="s">
        <v>5</v>
      </c>
      <c r="B17" s="7" t="s">
        <v>39</v>
      </c>
      <c r="C17" s="8">
        <f>FBiH!C17+RS!C17</f>
        <v>263.32</v>
      </c>
      <c r="D17" s="35">
        <f t="shared" si="0"/>
        <v>3.8537171299966501E-5</v>
      </c>
      <c r="E17" s="8">
        <f>FBiH!E17+RS!E17</f>
        <v>1072.75</v>
      </c>
      <c r="F17" s="35">
        <f t="shared" si="1"/>
        <v>1.5049137177035364E-4</v>
      </c>
      <c r="G17" s="40">
        <f t="shared" si="2"/>
        <v>407.39404526811489</v>
      </c>
    </row>
    <row r="18" spans="1:7" s="1" customFormat="1" ht="17.100000000000001" customHeight="1" x14ac:dyDescent="0.2">
      <c r="A18" s="26" t="s">
        <v>6</v>
      </c>
      <c r="B18" s="7" t="s">
        <v>40</v>
      </c>
      <c r="C18" s="8">
        <f>FBiH!C18+RS!C18</f>
        <v>5197.34</v>
      </c>
      <c r="D18" s="35">
        <f t="shared" si="0"/>
        <v>7.6063641912565657E-4</v>
      </c>
      <c r="E18" s="8">
        <f>FBiH!E18+RS!E18</f>
        <v>10566.31</v>
      </c>
      <c r="F18" s="35">
        <f t="shared" si="1"/>
        <v>1.4823010826854395E-3</v>
      </c>
      <c r="G18" s="40">
        <f t="shared" si="2"/>
        <v>203.3022661592276</v>
      </c>
    </row>
    <row r="19" spans="1:7" s="1" customFormat="1" ht="17.100000000000001" customHeight="1" x14ac:dyDescent="0.2">
      <c r="A19" s="26" t="s">
        <v>7</v>
      </c>
      <c r="B19" s="7" t="s">
        <v>67</v>
      </c>
      <c r="C19" s="8">
        <f>FBiH!C19+RS!C19</f>
        <v>4034758</v>
      </c>
      <c r="D19" s="35">
        <f t="shared" si="0"/>
        <v>0.59049126613971681</v>
      </c>
      <c r="E19" s="8">
        <f>FBiH!E19+RS!E19</f>
        <v>3348448.36</v>
      </c>
      <c r="F19" s="35">
        <f t="shared" si="1"/>
        <v>0.46973906967941365</v>
      </c>
      <c r="G19" s="40">
        <f t="shared" si="2"/>
        <v>82.990066814416124</v>
      </c>
    </row>
    <row r="20" spans="1:7" s="1" customFormat="1" ht="17.100000000000001" customHeight="1" x14ac:dyDescent="0.2">
      <c r="A20" s="26" t="s">
        <v>8</v>
      </c>
      <c r="B20" s="7" t="s">
        <v>41</v>
      </c>
      <c r="C20" s="8">
        <f>FBiH!C20+RS!C20</f>
        <v>30683736.809999999</v>
      </c>
      <c r="D20" s="35">
        <f t="shared" si="0"/>
        <v>4.4905985932327868</v>
      </c>
      <c r="E20" s="8">
        <f>FBiH!E20+RS!E20</f>
        <v>29310769.332199998</v>
      </c>
      <c r="F20" s="35">
        <f t="shared" si="1"/>
        <v>4.1118787084103383</v>
      </c>
      <c r="G20" s="40">
        <f t="shared" si="2"/>
        <v>95.525422844350089</v>
      </c>
    </row>
    <row r="21" spans="1:7" s="1" customFormat="1" ht="17.100000000000001" customHeight="1" x14ac:dyDescent="0.2">
      <c r="A21" s="26" t="s">
        <v>9</v>
      </c>
      <c r="B21" s="7" t="s">
        <v>42</v>
      </c>
      <c r="C21" s="8">
        <f>FBiH!C21+RS!C21</f>
        <v>25542179.859999999</v>
      </c>
      <c r="D21" s="35">
        <f t="shared" si="0"/>
        <v>3.7381260847614088</v>
      </c>
      <c r="E21" s="8">
        <f>FBiH!E21+RS!E21</f>
        <v>25075084.033470001</v>
      </c>
      <c r="F21" s="35">
        <f t="shared" si="1"/>
        <v>3.5176730770951221</v>
      </c>
      <c r="G21" s="40">
        <f t="shared" si="2"/>
        <v>98.171276574316636</v>
      </c>
    </row>
    <row r="22" spans="1:7" s="1" customFormat="1" ht="17.100000000000001" customHeight="1" x14ac:dyDescent="0.2">
      <c r="A22" s="26" t="s">
        <v>10</v>
      </c>
      <c r="B22" s="7" t="s">
        <v>44</v>
      </c>
      <c r="C22" s="8">
        <f>FBiH!C22+RS!C22</f>
        <v>342092681.47000003</v>
      </c>
      <c r="D22" s="35">
        <f t="shared" si="0"/>
        <v>50.065639777739122</v>
      </c>
      <c r="E22" s="8">
        <f>FBiH!E22+RS!E22</f>
        <v>362651878.76116252</v>
      </c>
      <c r="F22" s="35">
        <f t="shared" si="1"/>
        <v>50.87483449998912</v>
      </c>
      <c r="G22" s="40">
        <f t="shared" si="2"/>
        <v>106.00983254094123</v>
      </c>
    </row>
    <row r="23" spans="1:7" s="1" customFormat="1" ht="17.100000000000001" customHeight="1" x14ac:dyDescent="0.2">
      <c r="A23" s="26" t="s">
        <v>11</v>
      </c>
      <c r="B23" s="7" t="s">
        <v>45</v>
      </c>
      <c r="C23" s="8">
        <f>FBiH!C23+RS!C23</f>
        <v>43467.71</v>
      </c>
      <c r="D23" s="35">
        <f t="shared" si="0"/>
        <v>6.3615471148688535E-3</v>
      </c>
      <c r="E23" s="8">
        <f>FBiH!E23+RS!E23</f>
        <v>48572.619999999995</v>
      </c>
      <c r="F23" s="35">
        <f t="shared" si="1"/>
        <v>6.814038885369484E-3</v>
      </c>
      <c r="G23" s="40">
        <f t="shared" si="2"/>
        <v>111.74414295116995</v>
      </c>
    </row>
    <row r="24" spans="1:7" s="1" customFormat="1" ht="17.100000000000001" customHeight="1" x14ac:dyDescent="0.2">
      <c r="A24" s="26" t="s">
        <v>12</v>
      </c>
      <c r="B24" s="7" t="s">
        <v>46</v>
      </c>
      <c r="C24" s="8">
        <f>FBiH!C24+RS!C24</f>
        <v>26923.730000000003</v>
      </c>
      <c r="D24" s="35">
        <f t="shared" si="0"/>
        <v>3.9403174656085643E-3</v>
      </c>
      <c r="E24" s="8">
        <f>FBiH!E24+RS!E24</f>
        <v>25601.16</v>
      </c>
      <c r="F24" s="35">
        <f t="shared" si="1"/>
        <v>3.5914739569445882E-3</v>
      </c>
      <c r="G24" s="40">
        <f t="shared" si="2"/>
        <v>95.087716300824582</v>
      </c>
    </row>
    <row r="25" spans="1:7" s="1" customFormat="1" ht="17.100000000000001" customHeight="1" x14ac:dyDescent="0.2">
      <c r="A25" s="26" t="s">
        <v>13</v>
      </c>
      <c r="B25" s="7" t="s">
        <v>47</v>
      </c>
      <c r="C25" s="8">
        <f>FBiH!C25+RS!C25</f>
        <v>7776144.3699999992</v>
      </c>
      <c r="D25" s="35">
        <f t="shared" si="0"/>
        <v>1.1380472719123502</v>
      </c>
      <c r="E25" s="8">
        <f>FBiH!E25+RS!E25</f>
        <v>9419889.1399999987</v>
      </c>
      <c r="F25" s="35">
        <f t="shared" si="1"/>
        <v>1.3214747505040845</v>
      </c>
      <c r="G25" s="40">
        <f t="shared" si="2"/>
        <v>121.13830057401572</v>
      </c>
    </row>
    <row r="26" spans="1:7" s="1" customFormat="1" ht="17.100000000000001" customHeight="1" x14ac:dyDescent="0.2">
      <c r="A26" s="26" t="s">
        <v>14</v>
      </c>
      <c r="B26" s="7" t="s">
        <v>43</v>
      </c>
      <c r="C26" s="8">
        <f>FBiH!C26+RS!C26</f>
        <v>11648181.319999998</v>
      </c>
      <c r="D26" s="35">
        <f t="shared" si="0"/>
        <v>1.7047241336089543</v>
      </c>
      <c r="E26" s="8">
        <f>FBiH!E26+RS!E26</f>
        <v>10680744.83</v>
      </c>
      <c r="F26" s="35">
        <f t="shared" si="1"/>
        <v>1.4983546408723494</v>
      </c>
      <c r="G26" s="40">
        <f t="shared" si="2"/>
        <v>91.694527553937505</v>
      </c>
    </row>
    <row r="27" spans="1:7" s="1" customFormat="1" ht="17.100000000000001" customHeight="1" x14ac:dyDescent="0.2">
      <c r="A27" s="26" t="s">
        <v>15</v>
      </c>
      <c r="B27" s="7" t="s">
        <v>68</v>
      </c>
      <c r="C27" s="8">
        <f>FBiH!C27+RS!C27</f>
        <v>238515.11</v>
      </c>
      <c r="D27" s="35">
        <f t="shared" si="0"/>
        <v>3.4906948396249242E-2</v>
      </c>
      <c r="E27" s="8">
        <f>FBiH!E27+RS!E27</f>
        <v>407500.22000000003</v>
      </c>
      <c r="F27" s="35">
        <f t="shared" si="1"/>
        <v>5.7166410724326176E-2</v>
      </c>
      <c r="G27" s="40">
        <f t="shared" si="2"/>
        <v>170.84880702107304</v>
      </c>
    </row>
    <row r="28" spans="1:7" s="1" customFormat="1" ht="17.100000000000001" customHeight="1" x14ac:dyDescent="0.2">
      <c r="A28" s="26" t="s">
        <v>16</v>
      </c>
      <c r="B28" s="7" t="s">
        <v>69</v>
      </c>
      <c r="C28" s="8">
        <f>FBiH!C28+RS!C28</f>
        <v>2414149.1799999997</v>
      </c>
      <c r="D28" s="35">
        <f t="shared" si="0"/>
        <v>0.35331338482961283</v>
      </c>
      <c r="E28" s="8">
        <f>FBiH!E28+RS!E28</f>
        <v>2022206.6400000001</v>
      </c>
      <c r="F28" s="35">
        <f t="shared" si="1"/>
        <v>0.28368646120411811</v>
      </c>
      <c r="G28" s="40">
        <f t="shared" si="2"/>
        <v>83.764775464290082</v>
      </c>
    </row>
    <row r="29" spans="1:7" s="1" customFormat="1" ht="17.100000000000001" customHeight="1" x14ac:dyDescent="0.2">
      <c r="A29" s="26" t="s">
        <v>17</v>
      </c>
      <c r="B29" s="7" t="s">
        <v>48</v>
      </c>
      <c r="C29" s="8">
        <f>FBiH!C29+RS!C29</f>
        <v>2326</v>
      </c>
      <c r="D29" s="35">
        <f t="shared" si="0"/>
        <v>3.4041265549036181E-4</v>
      </c>
      <c r="E29" s="8">
        <f>FBiH!E29+RS!E29</f>
        <v>2066</v>
      </c>
      <c r="F29" s="35">
        <f t="shared" si="1"/>
        <v>2.898300387579125E-4</v>
      </c>
      <c r="G29" s="40">
        <f t="shared" si="2"/>
        <v>88.82201203783319</v>
      </c>
    </row>
    <row r="30" spans="1:7" s="1" customFormat="1" ht="17.100000000000001" customHeight="1" x14ac:dyDescent="0.2">
      <c r="A30" s="26" t="s">
        <v>18</v>
      </c>
      <c r="B30" s="7" t="s">
        <v>38</v>
      </c>
      <c r="C30" s="8">
        <f>FBiH!C30+RS!C30</f>
        <v>967050.34999999986</v>
      </c>
      <c r="D30" s="35">
        <f t="shared" si="0"/>
        <v>0.14152888118503174</v>
      </c>
      <c r="E30" s="8">
        <f>FBiH!E30+RS!E30</f>
        <v>1613975.69</v>
      </c>
      <c r="F30" s="35">
        <f t="shared" si="1"/>
        <v>0.2264175395871387</v>
      </c>
      <c r="G30" s="40">
        <f t="shared" si="2"/>
        <v>166.89675878820583</v>
      </c>
    </row>
    <row r="31" spans="1:7" s="1" customFormat="1" ht="17.100000000000001" customHeight="1" x14ac:dyDescent="0.2">
      <c r="A31" s="27" t="s">
        <v>30</v>
      </c>
      <c r="B31" s="9" t="s">
        <v>22</v>
      </c>
      <c r="C31" s="10">
        <f>SUM(C13:C30)</f>
        <v>544038900.88</v>
      </c>
      <c r="D31" s="36">
        <f>SUM(D13:D30)</f>
        <v>79.620690859251312</v>
      </c>
      <c r="E31" s="10">
        <f>SUM(E13:E30)</f>
        <v>569512903.97421026</v>
      </c>
      <c r="F31" s="36">
        <f>SUM(F13:F30)</f>
        <v>79.894456453038046</v>
      </c>
      <c r="G31" s="11">
        <f>E31/C31*100</f>
        <v>104.682386324398</v>
      </c>
    </row>
    <row r="32" spans="1:7" s="1" customFormat="1" ht="17.100000000000001" customHeight="1" x14ac:dyDescent="0.2">
      <c r="A32" s="28" t="s">
        <v>27</v>
      </c>
      <c r="B32" s="12" t="s">
        <v>23</v>
      </c>
      <c r="C32" s="8">
        <f>FBiH!C32+RS!C32</f>
        <v>128198589.93000001</v>
      </c>
      <c r="D32" s="35">
        <f>C32/C$37*100</f>
        <v>18.762004483315245</v>
      </c>
      <c r="E32" s="8">
        <f>FBiH!E32+RS!E32</f>
        <v>131428634.16800007</v>
      </c>
      <c r="F32" s="35">
        <f>E32/E$37*100</f>
        <v>18.437544111718761</v>
      </c>
      <c r="G32" s="40">
        <f t="shared" si="2"/>
        <v>102.51956299968958</v>
      </c>
    </row>
    <row r="33" spans="1:7" s="1" customFormat="1" ht="17.100000000000001" customHeight="1" x14ac:dyDescent="0.2">
      <c r="A33" s="28" t="s">
        <v>24</v>
      </c>
      <c r="B33" s="14" t="s">
        <v>25</v>
      </c>
      <c r="C33" s="8">
        <f>FBiH!C33+RS!C33</f>
        <v>453227.3</v>
      </c>
      <c r="D33" s="35">
        <f>C34/C$37*100</f>
        <v>1.5130042321188117</v>
      </c>
      <c r="E33" s="8">
        <f>FBiH!E33+RS!E33</f>
        <v>253323.99</v>
      </c>
      <c r="F33" s="35">
        <f>E33/E$37*100</f>
        <v>3.5537706602134095E-2</v>
      </c>
      <c r="G33" s="40">
        <f t="shared" si="2"/>
        <v>55.893365205494014</v>
      </c>
    </row>
    <row r="34" spans="1:7" s="1" customFormat="1" ht="17.100000000000001" customHeight="1" x14ac:dyDescent="0.2">
      <c r="A34" s="28" t="s">
        <v>26</v>
      </c>
      <c r="B34" s="15" t="s">
        <v>28</v>
      </c>
      <c r="C34" s="8">
        <f>FBiH!C34+RS!C34</f>
        <v>10338181.577999521</v>
      </c>
      <c r="D34" s="35">
        <f>C35/C$37*100</f>
        <v>3.7970112015531528E-2</v>
      </c>
      <c r="E34" s="8">
        <f>FBiH!E34+RS!E34</f>
        <v>11372925.391999977</v>
      </c>
      <c r="F34" s="35">
        <f>E34/E$37*100</f>
        <v>1.5954576026883838</v>
      </c>
      <c r="G34" s="40">
        <f t="shared" si="2"/>
        <v>110.00895376226003</v>
      </c>
    </row>
    <row r="35" spans="1:7" s="1" customFormat="1" ht="17.100000000000001" customHeight="1" x14ac:dyDescent="0.2">
      <c r="A35" s="26" t="s">
        <v>21</v>
      </c>
      <c r="B35" s="15" t="s">
        <v>33</v>
      </c>
      <c r="C35" s="8">
        <f>FBiH!C35+RS!C35</f>
        <v>259445.35</v>
      </c>
      <c r="D35" s="35">
        <f>C35/C$37*100</f>
        <v>3.7970112015531528E-2</v>
      </c>
      <c r="E35" s="8">
        <f>FBiH!E35+RS!E35</f>
        <v>263777.09000000003</v>
      </c>
      <c r="F35" s="35">
        <f>E35/E$37*100</f>
        <v>3.7004125952637648E-2</v>
      </c>
      <c r="G35" s="40">
        <f t="shared" si="2"/>
        <v>101.66961558571006</v>
      </c>
    </row>
    <row r="36" spans="1:7" s="1" customFormat="1" ht="17.100000000000001" customHeight="1" x14ac:dyDescent="0.2">
      <c r="A36" s="27" t="s">
        <v>19</v>
      </c>
      <c r="B36" s="16" t="s">
        <v>20</v>
      </c>
      <c r="C36" s="17">
        <f>SUM(C32:C35)</f>
        <v>139249444.15799952</v>
      </c>
      <c r="D36" s="37">
        <f>SUM(D32:D35)</f>
        <v>20.35094893946512</v>
      </c>
      <c r="E36" s="17">
        <f>SUM(E32:E35)</f>
        <v>143318660.64000005</v>
      </c>
      <c r="F36" s="37">
        <f>SUM(F32:F35)</f>
        <v>20.105543546961918</v>
      </c>
      <c r="G36" s="18">
        <f>E36/C36*100</f>
        <v>102.92224971281279</v>
      </c>
    </row>
    <row r="37" spans="1:7" s="1" customFormat="1" ht="17.100000000000001" customHeight="1" x14ac:dyDescent="0.2">
      <c r="A37" s="29" t="s">
        <v>31</v>
      </c>
      <c r="B37" s="30" t="s">
        <v>32</v>
      </c>
      <c r="C37" s="43">
        <f>C31+C36</f>
        <v>683288345.03799951</v>
      </c>
      <c r="D37" s="38">
        <f>D31+D36</f>
        <v>99.971639798716438</v>
      </c>
      <c r="E37" s="43">
        <f>E31+E36</f>
        <v>712831564.61421037</v>
      </c>
      <c r="F37" s="38">
        <f>F31+F36</f>
        <v>99.999999999999972</v>
      </c>
      <c r="G37" s="41">
        <f>E37/C37*100</f>
        <v>104.32368264302355</v>
      </c>
    </row>
    <row r="39" spans="1:7" x14ac:dyDescent="0.25">
      <c r="A39" s="23" t="s">
        <v>65</v>
      </c>
      <c r="C39" s="24"/>
      <c r="E39" s="24"/>
    </row>
    <row r="40" spans="1:7" x14ac:dyDescent="0.25">
      <c r="A40" s="23" t="s">
        <v>66</v>
      </c>
    </row>
    <row r="44" spans="1:7" x14ac:dyDescent="0.25">
      <c r="C44" s="22"/>
      <c r="D44" s="22"/>
      <c r="E44" s="22"/>
      <c r="F44" s="22"/>
    </row>
    <row r="45" spans="1:7" x14ac:dyDescent="0.25">
      <c r="C45" s="22"/>
      <c r="D45" s="22"/>
      <c r="E45" s="22"/>
      <c r="F45" s="22"/>
    </row>
    <row r="46" spans="1:7" x14ac:dyDescent="0.25">
      <c r="C46" s="22"/>
      <c r="D46" s="22"/>
      <c r="E46" s="22"/>
      <c r="F46" s="22"/>
    </row>
    <row r="47" spans="1:7" x14ac:dyDescent="0.25">
      <c r="C47" s="22"/>
      <c r="D47" s="22"/>
      <c r="E47" s="22"/>
      <c r="F47" s="22"/>
    </row>
    <row r="48" spans="1:7" x14ac:dyDescent="0.25">
      <c r="C48" s="22"/>
      <c r="D48" s="22"/>
      <c r="E48" s="22"/>
      <c r="F48" s="22"/>
    </row>
    <row r="49" spans="3:6" x14ac:dyDescent="0.25">
      <c r="C49" s="22"/>
      <c r="D49" s="22"/>
      <c r="E49" s="22"/>
      <c r="F49" s="22"/>
    </row>
    <row r="50" spans="3:6" x14ac:dyDescent="0.25">
      <c r="C50" s="22"/>
      <c r="D50" s="22"/>
      <c r="E50" s="22"/>
      <c r="F50" s="22"/>
    </row>
    <row r="51" spans="3:6" x14ac:dyDescent="0.25">
      <c r="C51" s="22"/>
      <c r="D51" s="22"/>
      <c r="E51" s="22"/>
      <c r="F51" s="22"/>
    </row>
    <row r="52" spans="3:6" x14ac:dyDescent="0.25">
      <c r="C52" s="22"/>
      <c r="D52" s="22"/>
      <c r="E52" s="22"/>
      <c r="F52" s="22"/>
    </row>
    <row r="53" spans="3:6" x14ac:dyDescent="0.25">
      <c r="C53" s="22"/>
      <c r="D53" s="22"/>
      <c r="E53" s="22"/>
      <c r="F53" s="22"/>
    </row>
    <row r="54" spans="3:6" x14ac:dyDescent="0.25">
      <c r="C54" s="22"/>
      <c r="D54" s="22"/>
      <c r="E54" s="22"/>
      <c r="F54" s="22"/>
    </row>
    <row r="55" spans="3:6" x14ac:dyDescent="0.25">
      <c r="C55" s="22"/>
      <c r="D55" s="22"/>
      <c r="E55" s="22"/>
      <c r="F55" s="22"/>
    </row>
    <row r="56" spans="3:6" x14ac:dyDescent="0.25">
      <c r="C56" s="22"/>
      <c r="D56" s="22"/>
      <c r="E56" s="22"/>
      <c r="F56" s="22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23" customWidth="1"/>
    <col min="4" max="4" width="21.28515625" style="23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6" spans="1:8" ht="23.25" x14ac:dyDescent="0.35">
      <c r="A6" s="44" t="s">
        <v>52</v>
      </c>
      <c r="B6" s="44"/>
      <c r="C6" s="44"/>
      <c r="D6" s="44"/>
      <c r="E6" s="44"/>
      <c r="F6" s="44"/>
      <c r="G6" s="44"/>
      <c r="H6" s="19"/>
    </row>
    <row r="8" spans="1:8" ht="17.25" x14ac:dyDescent="0.3">
      <c r="A8" s="3"/>
    </row>
    <row r="9" spans="1:8" s="1" customFormat="1" ht="15" customHeight="1" thickBot="1" x14ac:dyDescent="0.35">
      <c r="A9" s="20" t="s">
        <v>60</v>
      </c>
      <c r="C9" s="2"/>
      <c r="D9" s="2"/>
      <c r="E9" s="2"/>
      <c r="F9" s="2"/>
    </row>
    <row r="10" spans="1:8" s="1" customFormat="1" ht="17.25" customHeight="1" x14ac:dyDescent="0.2">
      <c r="A10" s="45" t="s">
        <v>0</v>
      </c>
      <c r="B10" s="48" t="s">
        <v>29</v>
      </c>
      <c r="C10" s="51" t="s">
        <v>63</v>
      </c>
      <c r="D10" s="51"/>
      <c r="E10" s="51" t="s">
        <v>64</v>
      </c>
      <c r="F10" s="51"/>
      <c r="G10" s="32" t="s">
        <v>55</v>
      </c>
    </row>
    <row r="11" spans="1:8" s="1" customFormat="1" ht="15" customHeight="1" x14ac:dyDescent="0.2">
      <c r="A11" s="46"/>
      <c r="B11" s="49"/>
      <c r="C11" s="4" t="s">
        <v>53</v>
      </c>
      <c r="D11" s="4" t="s">
        <v>49</v>
      </c>
      <c r="E11" s="4" t="s">
        <v>53</v>
      </c>
      <c r="F11" s="4" t="s">
        <v>49</v>
      </c>
      <c r="G11" s="52" t="s">
        <v>56</v>
      </c>
    </row>
    <row r="12" spans="1:8" s="1" customFormat="1" ht="21" customHeight="1" thickBot="1" x14ac:dyDescent="0.25">
      <c r="A12" s="47"/>
      <c r="B12" s="50"/>
      <c r="C12" s="5" t="s">
        <v>57</v>
      </c>
      <c r="D12" s="31" t="s">
        <v>50</v>
      </c>
      <c r="E12" s="5" t="s">
        <v>51</v>
      </c>
      <c r="F12" s="31" t="s">
        <v>50</v>
      </c>
      <c r="G12" s="53"/>
    </row>
    <row r="13" spans="1:8" s="1" customFormat="1" ht="16.5" customHeight="1" x14ac:dyDescent="0.2">
      <c r="A13" s="6" t="s">
        <v>1</v>
      </c>
      <c r="B13" s="7" t="s">
        <v>34</v>
      </c>
      <c r="C13" s="8">
        <v>34178530.969999999</v>
      </c>
      <c r="D13" s="34">
        <f>C13/C$37*100</f>
        <v>7.1894203946599262</v>
      </c>
      <c r="E13" s="8">
        <v>33579304.175237507</v>
      </c>
      <c r="F13" s="34">
        <f>E13/E$37*100</f>
        <v>6.7449697443774141</v>
      </c>
      <c r="G13" s="39">
        <f>E13/C13*100</f>
        <v>98.246774282696762</v>
      </c>
    </row>
    <row r="14" spans="1:8" s="1" customFormat="1" ht="17.100000000000001" customHeight="1" x14ac:dyDescent="0.2">
      <c r="A14" s="25" t="s">
        <v>2</v>
      </c>
      <c r="B14" s="7" t="s">
        <v>35</v>
      </c>
      <c r="C14" s="8">
        <v>8051660.1600000001</v>
      </c>
      <c r="D14" s="35">
        <f t="shared" ref="D14:D30" si="0">C14/C$37*100</f>
        <v>1.6936588004904183</v>
      </c>
      <c r="E14" s="8">
        <v>9169131.3700000104</v>
      </c>
      <c r="F14" s="35">
        <f t="shared" ref="F14:F30" si="1">E14/E$37*100</f>
        <v>1.8417747238038014</v>
      </c>
      <c r="G14" s="40">
        <f t="shared" ref="G14:G34" si="2">E14/C14*100</f>
        <v>113.87876770496995</v>
      </c>
    </row>
    <row r="15" spans="1:8" s="1" customFormat="1" ht="17.100000000000001" customHeight="1" x14ac:dyDescent="0.2">
      <c r="A15" s="25" t="s">
        <v>3</v>
      </c>
      <c r="B15" s="7" t="s">
        <v>36</v>
      </c>
      <c r="C15" s="8">
        <v>49043339.799999997</v>
      </c>
      <c r="D15" s="35">
        <f t="shared" si="0"/>
        <v>10.31621832108125</v>
      </c>
      <c r="E15" s="8">
        <v>52218898.312140189</v>
      </c>
      <c r="F15" s="35">
        <f t="shared" si="1"/>
        <v>10.489046686674387</v>
      </c>
      <c r="G15" s="40">
        <f t="shared" si="2"/>
        <v>106.47500460835295</v>
      </c>
    </row>
    <row r="16" spans="1:8" s="1" customFormat="1" ht="17.100000000000001" customHeight="1" x14ac:dyDescent="0.2">
      <c r="A16" s="26" t="s">
        <v>4</v>
      </c>
      <c r="B16" s="7" t="s">
        <v>37</v>
      </c>
      <c r="C16" s="8">
        <v>5980</v>
      </c>
      <c r="D16" s="35">
        <f t="shared" si="0"/>
        <v>1.2578871221177697E-3</v>
      </c>
      <c r="E16" s="8">
        <v>0</v>
      </c>
      <c r="F16" s="35">
        <f t="shared" si="1"/>
        <v>0</v>
      </c>
      <c r="G16" s="40">
        <f t="shared" si="2"/>
        <v>0</v>
      </c>
    </row>
    <row r="17" spans="1:7" s="1" customFormat="1" ht="17.100000000000001" customHeight="1" x14ac:dyDescent="0.2">
      <c r="A17" s="26" t="s">
        <v>5</v>
      </c>
      <c r="B17" s="7" t="s">
        <v>39</v>
      </c>
      <c r="C17" s="8">
        <v>243.75</v>
      </c>
      <c r="D17" s="35">
        <f t="shared" si="0"/>
        <v>5.1272572912409089E-5</v>
      </c>
      <c r="E17" s="8">
        <v>972.75</v>
      </c>
      <c r="F17" s="35">
        <f t="shared" si="1"/>
        <v>1.9539324831160598E-4</v>
      </c>
      <c r="G17" s="40">
        <f t="shared" si="2"/>
        <v>399.07692307692304</v>
      </c>
    </row>
    <row r="18" spans="1:7" s="1" customFormat="1" ht="17.100000000000001" customHeight="1" x14ac:dyDescent="0.2">
      <c r="A18" s="26" t="s">
        <v>6</v>
      </c>
      <c r="B18" s="7" t="s">
        <v>40</v>
      </c>
      <c r="C18" s="8">
        <v>4360.3</v>
      </c>
      <c r="D18" s="35">
        <f t="shared" si="0"/>
        <v>9.171848191588816E-4</v>
      </c>
      <c r="E18" s="8">
        <v>5669</v>
      </c>
      <c r="F18" s="35">
        <f t="shared" si="1"/>
        <v>1.1387142890552499E-3</v>
      </c>
      <c r="G18" s="40">
        <f t="shared" si="2"/>
        <v>130.01398986308283</v>
      </c>
    </row>
    <row r="19" spans="1:7" s="1" customFormat="1" ht="17.100000000000001" customHeight="1" x14ac:dyDescent="0.2">
      <c r="A19" s="26" t="s">
        <v>7</v>
      </c>
      <c r="B19" s="7" t="s">
        <v>67</v>
      </c>
      <c r="C19" s="8">
        <v>2952528.84</v>
      </c>
      <c r="D19" s="35">
        <f t="shared" si="0"/>
        <v>0.62106153938416664</v>
      </c>
      <c r="E19" s="8">
        <v>2228168.5699999998</v>
      </c>
      <c r="F19" s="35">
        <f t="shared" si="1"/>
        <v>0.44756524767733336</v>
      </c>
      <c r="G19" s="40">
        <f t="shared" si="2"/>
        <v>75.466445570773828</v>
      </c>
    </row>
    <row r="20" spans="1:7" s="1" customFormat="1" ht="17.100000000000001" customHeight="1" x14ac:dyDescent="0.2">
      <c r="A20" s="26" t="s">
        <v>8</v>
      </c>
      <c r="B20" s="7" t="s">
        <v>41</v>
      </c>
      <c r="C20" s="8">
        <v>22608091.379999999</v>
      </c>
      <c r="D20" s="35">
        <f t="shared" si="0"/>
        <v>4.7555897997598251</v>
      </c>
      <c r="E20" s="8">
        <v>22487293.372199997</v>
      </c>
      <c r="F20" s="35">
        <f t="shared" si="1"/>
        <v>4.5169522464458556</v>
      </c>
      <c r="G20" s="40">
        <f t="shared" si="2"/>
        <v>99.465686838532221</v>
      </c>
    </row>
    <row r="21" spans="1:7" s="1" customFormat="1" ht="17.100000000000001" customHeight="1" x14ac:dyDescent="0.2">
      <c r="A21" s="26" t="s">
        <v>9</v>
      </c>
      <c r="B21" s="7" t="s">
        <v>42</v>
      </c>
      <c r="C21" s="8">
        <v>14661678.35</v>
      </c>
      <c r="D21" s="35">
        <f t="shared" si="0"/>
        <v>3.0840696296150352</v>
      </c>
      <c r="E21" s="8">
        <v>13590685.883470001</v>
      </c>
      <c r="F21" s="35">
        <f t="shared" si="1"/>
        <v>2.7299185418184444</v>
      </c>
      <c r="G21" s="40">
        <f t="shared" si="2"/>
        <v>92.695294215549353</v>
      </c>
    </row>
    <row r="22" spans="1:7" s="1" customFormat="1" ht="17.100000000000001" customHeight="1" x14ac:dyDescent="0.2">
      <c r="A22" s="26" t="s">
        <v>10</v>
      </c>
      <c r="B22" s="7" t="s">
        <v>44</v>
      </c>
      <c r="C22" s="8">
        <v>207298189.81</v>
      </c>
      <c r="D22" s="35">
        <f t="shared" si="0"/>
        <v>43.604970468281614</v>
      </c>
      <c r="E22" s="8">
        <v>221896828.77116251</v>
      </c>
      <c r="F22" s="35">
        <f t="shared" si="1"/>
        <v>44.571721576604133</v>
      </c>
      <c r="G22" s="40">
        <f t="shared" si="2"/>
        <v>107.04233788753434</v>
      </c>
    </row>
    <row r="23" spans="1:7" s="1" customFormat="1" ht="17.100000000000001" customHeight="1" x14ac:dyDescent="0.2">
      <c r="A23" s="26" t="s">
        <v>11</v>
      </c>
      <c r="B23" s="7" t="s">
        <v>45</v>
      </c>
      <c r="C23" s="8">
        <v>25860.29</v>
      </c>
      <c r="D23" s="35">
        <f t="shared" si="0"/>
        <v>5.4396865828145388E-3</v>
      </c>
      <c r="E23" s="8">
        <v>33716.06</v>
      </c>
      <c r="F23" s="35">
        <f t="shared" si="1"/>
        <v>6.7724394589247037E-3</v>
      </c>
      <c r="G23" s="40">
        <f t="shared" si="2"/>
        <v>130.37773358303406</v>
      </c>
    </row>
    <row r="24" spans="1:7" s="1" customFormat="1" ht="17.100000000000001" customHeight="1" x14ac:dyDescent="0.2">
      <c r="A24" s="26" t="s">
        <v>12</v>
      </c>
      <c r="B24" s="7" t="s">
        <v>46</v>
      </c>
      <c r="C24" s="8">
        <v>25383.010000000002</v>
      </c>
      <c r="D24" s="35">
        <f t="shared" si="0"/>
        <v>5.3392912039442429E-3</v>
      </c>
      <c r="E24" s="8">
        <v>23073.43</v>
      </c>
      <c r="F24" s="35">
        <f t="shared" si="1"/>
        <v>4.6346876765771877E-3</v>
      </c>
      <c r="G24" s="40">
        <f t="shared" si="2"/>
        <v>90.901079107639319</v>
      </c>
    </row>
    <row r="25" spans="1:7" s="1" customFormat="1" ht="17.100000000000001" customHeight="1" x14ac:dyDescent="0.2">
      <c r="A25" s="26" t="s">
        <v>13</v>
      </c>
      <c r="B25" s="7" t="s">
        <v>47</v>
      </c>
      <c r="C25" s="8">
        <v>6008380.4699999988</v>
      </c>
      <c r="D25" s="35">
        <f t="shared" si="0"/>
        <v>1.2638569260864401</v>
      </c>
      <c r="E25" s="8">
        <v>7405517.9999999991</v>
      </c>
      <c r="F25" s="35">
        <f t="shared" si="1"/>
        <v>1.487523225340599</v>
      </c>
      <c r="G25" s="40">
        <f t="shared" si="2"/>
        <v>123.25314678349591</v>
      </c>
    </row>
    <row r="26" spans="1:7" s="1" customFormat="1" ht="17.100000000000001" customHeight="1" x14ac:dyDescent="0.2">
      <c r="A26" s="26" t="s">
        <v>14</v>
      </c>
      <c r="B26" s="7" t="s">
        <v>43</v>
      </c>
      <c r="C26" s="8">
        <v>11532623.789999999</v>
      </c>
      <c r="D26" s="35">
        <f t="shared" si="0"/>
        <v>2.4258760785401381</v>
      </c>
      <c r="E26" s="8">
        <v>10265102.060000001</v>
      </c>
      <c r="F26" s="35">
        <f t="shared" si="1"/>
        <v>2.0619189265007023</v>
      </c>
      <c r="G26" s="40">
        <f t="shared" si="2"/>
        <v>89.009251033584619</v>
      </c>
    </row>
    <row r="27" spans="1:7" s="1" customFormat="1" ht="17.100000000000001" customHeight="1" x14ac:dyDescent="0.2">
      <c r="A27" s="26" t="s">
        <v>15</v>
      </c>
      <c r="B27" s="7" t="s">
        <v>68</v>
      </c>
      <c r="C27" s="8">
        <v>224360.78999999998</v>
      </c>
      <c r="D27" s="35">
        <f t="shared" si="0"/>
        <v>4.7194071647018269E-2</v>
      </c>
      <c r="E27" s="8">
        <v>391507.08</v>
      </c>
      <c r="F27" s="35">
        <f t="shared" si="1"/>
        <v>7.8640801951366537E-2</v>
      </c>
      <c r="G27" s="40">
        <f t="shared" si="2"/>
        <v>174.4988863695836</v>
      </c>
    </row>
    <row r="28" spans="1:7" s="1" customFormat="1" ht="17.100000000000001" customHeight="1" x14ac:dyDescent="0.2">
      <c r="A28" s="26" t="s">
        <v>16</v>
      </c>
      <c r="B28" s="7" t="s">
        <v>69</v>
      </c>
      <c r="C28" s="8">
        <v>1767501.43</v>
      </c>
      <c r="D28" s="35">
        <f t="shared" si="0"/>
        <v>0.37179218848189671</v>
      </c>
      <c r="E28" s="8">
        <v>1405723.06</v>
      </c>
      <c r="F28" s="35">
        <f t="shared" si="1"/>
        <v>0.28236319189918335</v>
      </c>
      <c r="G28" s="40">
        <f t="shared" si="2"/>
        <v>79.531650506217701</v>
      </c>
    </row>
    <row r="29" spans="1:7" s="1" customFormat="1" ht="17.100000000000001" customHeight="1" x14ac:dyDescent="0.2">
      <c r="A29" s="26" t="s">
        <v>17</v>
      </c>
      <c r="B29" s="7" t="s">
        <v>48</v>
      </c>
      <c r="C29" s="8">
        <v>2326</v>
      </c>
      <c r="D29" s="35">
        <f t="shared" si="0"/>
        <v>4.8927181372005564E-4</v>
      </c>
      <c r="E29" s="8">
        <v>2066</v>
      </c>
      <c r="F29" s="35">
        <f t="shared" si="1"/>
        <v>4.1499095452251654E-4</v>
      </c>
      <c r="G29" s="40">
        <f t="shared" si="2"/>
        <v>88.82201203783319</v>
      </c>
    </row>
    <row r="30" spans="1:7" s="1" customFormat="1" ht="17.100000000000001" customHeight="1" x14ac:dyDescent="0.2">
      <c r="A30" s="26" t="s">
        <v>18</v>
      </c>
      <c r="B30" s="7" t="s">
        <v>38</v>
      </c>
      <c r="C30" s="8">
        <v>962169.37999999989</v>
      </c>
      <c r="D30" s="35">
        <f t="shared" si="0"/>
        <v>0.20239138334415363</v>
      </c>
      <c r="E30" s="8">
        <v>1584764.03</v>
      </c>
      <c r="F30" s="35">
        <f t="shared" si="1"/>
        <v>0.31832659124039209</v>
      </c>
      <c r="G30" s="40">
        <f t="shared" si="2"/>
        <v>164.70738551251759</v>
      </c>
    </row>
    <row r="31" spans="1:7" s="1" customFormat="1" ht="17.100000000000001" customHeight="1" x14ac:dyDescent="0.2">
      <c r="A31" s="27" t="s">
        <v>30</v>
      </c>
      <c r="B31" s="9" t="s">
        <v>22</v>
      </c>
      <c r="C31" s="10">
        <f>SUM(C13:C30)</f>
        <v>359353208.52000004</v>
      </c>
      <c r="D31" s="36">
        <f>SUM(D13:D30)</f>
        <v>75.589594195486541</v>
      </c>
      <c r="E31" s="10">
        <f>SUM(E13:E30)</f>
        <v>376288421.92421019</v>
      </c>
      <c r="F31" s="36">
        <f>SUM(F13:F30)</f>
        <v>75.583877729960989</v>
      </c>
      <c r="G31" s="11">
        <f>E31/C31*100</f>
        <v>104.71269297245405</v>
      </c>
    </row>
    <row r="32" spans="1:7" s="1" customFormat="1" ht="17.100000000000001" customHeight="1" x14ac:dyDescent="0.2">
      <c r="A32" s="28" t="s">
        <v>27</v>
      </c>
      <c r="B32" s="12" t="s">
        <v>23</v>
      </c>
      <c r="C32" s="33">
        <v>107315683</v>
      </c>
      <c r="D32" s="35">
        <f>C32/C$37*100</f>
        <v>22.573748435948641</v>
      </c>
      <c r="E32" s="13">
        <v>112134275.79800008</v>
      </c>
      <c r="F32" s="35">
        <f>E32/E$37*100</f>
        <v>22.52406105910125</v>
      </c>
      <c r="G32" s="40">
        <f t="shared" si="2"/>
        <v>104.49011054423431</v>
      </c>
    </row>
    <row r="33" spans="1:7" s="1" customFormat="1" ht="17.100000000000001" customHeight="1" x14ac:dyDescent="0.2">
      <c r="A33" s="28" t="s">
        <v>24</v>
      </c>
      <c r="B33" s="14" t="s">
        <v>25</v>
      </c>
      <c r="C33" s="33">
        <v>435048</v>
      </c>
      <c r="D33" s="35">
        <f>C34/C$37*100</f>
        <v>1.7451454493836875</v>
      </c>
      <c r="E33" s="13">
        <v>239360.8</v>
      </c>
      <c r="F33" s="35">
        <f>E33/E$37*100</f>
        <v>4.8079654824430385E-2</v>
      </c>
      <c r="G33" s="40">
        <f t="shared" si="2"/>
        <v>55.019400158143462</v>
      </c>
    </row>
    <row r="34" spans="1:7" s="1" customFormat="1" ht="17.100000000000001" customHeight="1" x14ac:dyDescent="0.2">
      <c r="A34" s="28" t="s">
        <v>26</v>
      </c>
      <c r="B34" s="15" t="s">
        <v>28</v>
      </c>
      <c r="C34" s="8">
        <v>8296427.8779995209</v>
      </c>
      <c r="D34" s="35">
        <f>C35/C$37*100</f>
        <v>0</v>
      </c>
      <c r="E34" s="13">
        <v>9180117.9119999763</v>
      </c>
      <c r="F34" s="35">
        <f>E34/E$37*100</f>
        <v>1.843981556113321</v>
      </c>
      <c r="G34" s="40">
        <f t="shared" si="2"/>
        <v>110.65145201037456</v>
      </c>
    </row>
    <row r="35" spans="1:7" s="1" customFormat="1" ht="17.100000000000001" customHeight="1" x14ac:dyDescent="0.2">
      <c r="A35" s="26" t="s">
        <v>21</v>
      </c>
      <c r="B35" s="15" t="s">
        <v>33</v>
      </c>
      <c r="C35" s="8">
        <v>0</v>
      </c>
      <c r="D35" s="35">
        <f>C35/C$37*100</f>
        <v>0</v>
      </c>
      <c r="E35" s="13">
        <v>0</v>
      </c>
      <c r="F35" s="35">
        <f>E35/E$37*100</f>
        <v>0</v>
      </c>
      <c r="G35" s="42" t="s">
        <v>58</v>
      </c>
    </row>
    <row r="36" spans="1:7" s="1" customFormat="1" ht="17.100000000000001" customHeight="1" x14ac:dyDescent="0.2">
      <c r="A36" s="27" t="s">
        <v>19</v>
      </c>
      <c r="B36" s="16" t="s">
        <v>20</v>
      </c>
      <c r="C36" s="17">
        <f>SUM(C32:C35)</f>
        <v>116047158.87799951</v>
      </c>
      <c r="D36" s="37">
        <f>SUM(D32:D35)</f>
        <v>24.318893885332329</v>
      </c>
      <c r="E36" s="17">
        <f>SUM(E32:E35)</f>
        <v>121553754.51000005</v>
      </c>
      <c r="F36" s="37">
        <f>SUM(F32:F35)</f>
        <v>24.416122270039001</v>
      </c>
      <c r="G36" s="18">
        <f>E36/C36*100</f>
        <v>104.74513610263361</v>
      </c>
    </row>
    <row r="37" spans="1:7" s="1" customFormat="1" ht="17.100000000000001" customHeight="1" x14ac:dyDescent="0.2">
      <c r="A37" s="29" t="s">
        <v>31</v>
      </c>
      <c r="B37" s="30" t="s">
        <v>32</v>
      </c>
      <c r="C37" s="43">
        <f>C31+C36</f>
        <v>475400367.39799953</v>
      </c>
      <c r="D37" s="38">
        <f>D31+D36</f>
        <v>99.90848808081887</v>
      </c>
      <c r="E37" s="43">
        <f>E31+E36</f>
        <v>497842176.43421024</v>
      </c>
      <c r="F37" s="38">
        <f>F31+F36</f>
        <v>99.999999999999986</v>
      </c>
      <c r="G37" s="41">
        <f>E37/C37*100</f>
        <v>104.72061247218656</v>
      </c>
    </row>
    <row r="39" spans="1:7" x14ac:dyDescent="0.25">
      <c r="A39" s="23" t="s">
        <v>65</v>
      </c>
      <c r="C39" s="24"/>
      <c r="E39" s="24"/>
    </row>
    <row r="40" spans="1:7" x14ac:dyDescent="0.25">
      <c r="A40" s="23" t="s">
        <v>66</v>
      </c>
      <c r="C40" s="24"/>
      <c r="E40" s="24"/>
    </row>
    <row r="45" spans="1:7" x14ac:dyDescent="0.25">
      <c r="C45" s="22"/>
      <c r="D45" s="22"/>
      <c r="E45" s="21"/>
      <c r="F45" s="21"/>
    </row>
    <row r="46" spans="1:7" x14ac:dyDescent="0.25">
      <c r="C46" s="22"/>
      <c r="D46" s="22"/>
      <c r="E46" s="21"/>
      <c r="F46" s="21"/>
    </row>
    <row r="47" spans="1:7" x14ac:dyDescent="0.25">
      <c r="C47" s="22"/>
      <c r="D47" s="22"/>
      <c r="E47" s="21"/>
      <c r="F47" s="21"/>
    </row>
    <row r="48" spans="1:7" x14ac:dyDescent="0.25">
      <c r="C48" s="22"/>
      <c r="D48" s="22"/>
      <c r="E48" s="21"/>
      <c r="F48" s="21"/>
    </row>
    <row r="49" spans="3:6" x14ac:dyDescent="0.25">
      <c r="C49" s="22"/>
      <c r="D49" s="22"/>
      <c r="E49" s="21"/>
      <c r="F49" s="21"/>
    </row>
    <row r="50" spans="3:6" x14ac:dyDescent="0.25">
      <c r="C50" s="22"/>
      <c r="D50" s="22"/>
      <c r="E50" s="21"/>
      <c r="F50" s="21"/>
    </row>
    <row r="51" spans="3:6" x14ac:dyDescent="0.25">
      <c r="C51" s="22"/>
      <c r="D51" s="22"/>
      <c r="E51" s="21"/>
      <c r="F51" s="21"/>
    </row>
    <row r="52" spans="3:6" x14ac:dyDescent="0.25">
      <c r="C52" s="22"/>
      <c r="D52" s="22"/>
      <c r="E52" s="21"/>
      <c r="F52" s="21"/>
    </row>
    <row r="53" spans="3:6" x14ac:dyDescent="0.25">
      <c r="C53" s="22"/>
      <c r="D53" s="22"/>
      <c r="E53" s="21"/>
      <c r="F53" s="21"/>
    </row>
    <row r="54" spans="3:6" x14ac:dyDescent="0.25">
      <c r="C54" s="22"/>
      <c r="D54" s="22"/>
      <c r="E54" s="21"/>
      <c r="F54" s="21"/>
    </row>
    <row r="55" spans="3:6" x14ac:dyDescent="0.25">
      <c r="C55" s="22"/>
      <c r="D55" s="22"/>
      <c r="E55" s="21"/>
      <c r="F55" s="21"/>
    </row>
    <row r="56" spans="3:6" x14ac:dyDescent="0.25">
      <c r="C56" s="22"/>
      <c r="D56" s="22"/>
      <c r="E56" s="21"/>
      <c r="F56" s="21"/>
    </row>
    <row r="57" spans="3:6" x14ac:dyDescent="0.25">
      <c r="C57" s="22"/>
      <c r="D57" s="22"/>
      <c r="E57" s="21"/>
      <c r="F57" s="21"/>
    </row>
  </sheetData>
  <mergeCells count="6">
    <mergeCell ref="G11:G12"/>
    <mergeCell ref="A6:G6"/>
    <mergeCell ref="A10:A12"/>
    <mergeCell ref="E10:F10"/>
    <mergeCell ref="B10:B12"/>
    <mergeCell ref="C10:D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23" customWidth="1"/>
    <col min="2" max="2" width="57.28515625" style="23" customWidth="1"/>
    <col min="3" max="3" width="23.42578125" style="23" customWidth="1"/>
    <col min="4" max="4" width="21.28515625" style="23" customWidth="1"/>
    <col min="5" max="5" width="23.42578125" style="23" customWidth="1"/>
    <col min="6" max="6" width="21.28515625" style="23" customWidth="1"/>
    <col min="7" max="7" width="14.85546875" style="23" customWidth="1"/>
    <col min="8" max="8" width="13.28515625" style="23" customWidth="1"/>
    <col min="9" max="16384" width="9.140625" style="23"/>
  </cols>
  <sheetData>
    <row r="6" spans="1:8" ht="23.25" x14ac:dyDescent="0.35">
      <c r="A6" s="44" t="s">
        <v>52</v>
      </c>
      <c r="B6" s="44"/>
      <c r="C6" s="44"/>
      <c r="D6" s="44"/>
      <c r="E6" s="44"/>
      <c r="F6" s="44"/>
      <c r="G6" s="44"/>
      <c r="H6" s="19"/>
    </row>
    <row r="8" spans="1:8" ht="17.25" x14ac:dyDescent="0.3">
      <c r="A8" s="3"/>
    </row>
    <row r="9" spans="1:8" s="1" customFormat="1" ht="15" customHeight="1" thickBot="1" x14ac:dyDescent="0.35">
      <c r="A9" s="20" t="s">
        <v>61</v>
      </c>
      <c r="C9" s="2"/>
      <c r="D9" s="2"/>
      <c r="E9" s="2"/>
      <c r="F9" s="2"/>
    </row>
    <row r="10" spans="1:8" s="1" customFormat="1" ht="17.25" customHeight="1" x14ac:dyDescent="0.2">
      <c r="A10" s="45" t="s">
        <v>0</v>
      </c>
      <c r="B10" s="48" t="s">
        <v>29</v>
      </c>
      <c r="C10" s="51" t="s">
        <v>63</v>
      </c>
      <c r="D10" s="51"/>
      <c r="E10" s="51" t="s">
        <v>64</v>
      </c>
      <c r="F10" s="51"/>
      <c r="G10" s="32" t="s">
        <v>55</v>
      </c>
    </row>
    <row r="11" spans="1:8" s="1" customFormat="1" ht="15" customHeight="1" x14ac:dyDescent="0.2">
      <c r="A11" s="46"/>
      <c r="B11" s="49"/>
      <c r="C11" s="4" t="s">
        <v>54</v>
      </c>
      <c r="D11" s="4" t="s">
        <v>49</v>
      </c>
      <c r="E11" s="4" t="s">
        <v>54</v>
      </c>
      <c r="F11" s="4" t="s">
        <v>49</v>
      </c>
      <c r="G11" s="52" t="s">
        <v>56</v>
      </c>
    </row>
    <row r="12" spans="1:8" s="1" customFormat="1" ht="21" customHeight="1" thickBot="1" x14ac:dyDescent="0.25">
      <c r="A12" s="47"/>
      <c r="B12" s="50"/>
      <c r="C12" s="5" t="s">
        <v>57</v>
      </c>
      <c r="D12" s="31" t="s">
        <v>50</v>
      </c>
      <c r="E12" s="5" t="s">
        <v>51</v>
      </c>
      <c r="F12" s="31" t="s">
        <v>50</v>
      </c>
      <c r="G12" s="53"/>
    </row>
    <row r="13" spans="1:8" s="1" customFormat="1" ht="16.5" customHeight="1" x14ac:dyDescent="0.2">
      <c r="A13" s="6" t="s">
        <v>1</v>
      </c>
      <c r="B13" s="7" t="s">
        <v>34</v>
      </c>
      <c r="C13" s="8">
        <v>14077115.01</v>
      </c>
      <c r="D13" s="34">
        <f>C13/C$37*100</f>
        <v>6.7714906700268003</v>
      </c>
      <c r="E13" s="8">
        <v>15477437.969999999</v>
      </c>
      <c r="F13" s="34">
        <f>E13/E$37*100</f>
        <v>7.1991636894382456</v>
      </c>
      <c r="G13" s="39">
        <f>E13/C13*100</f>
        <v>109.94751381234897</v>
      </c>
    </row>
    <row r="14" spans="1:8" s="1" customFormat="1" ht="17.100000000000001" customHeight="1" x14ac:dyDescent="0.2">
      <c r="A14" s="25" t="s">
        <v>2</v>
      </c>
      <c r="B14" s="7" t="s">
        <v>35</v>
      </c>
      <c r="C14" s="8">
        <v>1799822.79</v>
      </c>
      <c r="D14" s="35">
        <f t="shared" ref="D14:D30" si="0">C14/C$37*100</f>
        <v>0.8657656928659706</v>
      </c>
      <c r="E14" s="8">
        <v>2030804.6900000002</v>
      </c>
      <c r="F14" s="35">
        <f t="shared" ref="F14:F30" si="1">E14/E$37*100</f>
        <v>0.94460694418075553</v>
      </c>
      <c r="G14" s="40">
        <f t="shared" ref="G14:G32" si="2">E14/C14*100</f>
        <v>112.83359124483583</v>
      </c>
    </row>
    <row r="15" spans="1:8" s="1" customFormat="1" ht="17.100000000000001" customHeight="1" x14ac:dyDescent="0.2">
      <c r="A15" s="25" t="s">
        <v>3</v>
      </c>
      <c r="B15" s="7" t="s">
        <v>36</v>
      </c>
      <c r="C15" s="8">
        <v>11406877.58</v>
      </c>
      <c r="D15" s="35">
        <f t="shared" si="0"/>
        <v>5.48703090457367</v>
      </c>
      <c r="E15" s="8">
        <v>12418951.609999999</v>
      </c>
      <c r="F15" s="35">
        <f t="shared" si="1"/>
        <v>5.7765416773046612</v>
      </c>
      <c r="G15" s="40">
        <f t="shared" si="2"/>
        <v>108.87248962656089</v>
      </c>
    </row>
    <row r="16" spans="1:8" s="1" customFormat="1" ht="17.100000000000001" customHeight="1" x14ac:dyDescent="0.2">
      <c r="A16" s="26" t="s">
        <v>4</v>
      </c>
      <c r="B16" s="7" t="s">
        <v>37</v>
      </c>
      <c r="C16" s="8">
        <v>0</v>
      </c>
      <c r="D16" s="35">
        <f t="shared" si="0"/>
        <v>0</v>
      </c>
      <c r="E16" s="8">
        <v>0</v>
      </c>
      <c r="F16" s="35">
        <f t="shared" si="1"/>
        <v>0</v>
      </c>
      <c r="G16" s="42" t="s">
        <v>58</v>
      </c>
    </row>
    <row r="17" spans="1:7" s="1" customFormat="1" ht="17.100000000000001" customHeight="1" x14ac:dyDescent="0.2">
      <c r="A17" s="26" t="s">
        <v>5</v>
      </c>
      <c r="B17" s="7" t="s">
        <v>39</v>
      </c>
      <c r="C17" s="8">
        <v>19.57</v>
      </c>
      <c r="D17" s="35">
        <f t="shared" si="0"/>
        <v>9.4137237863217885E-6</v>
      </c>
      <c r="E17" s="8">
        <v>100</v>
      </c>
      <c r="F17" s="35">
        <f t="shared" si="1"/>
        <v>4.6513923708771588E-5</v>
      </c>
      <c r="G17" s="40">
        <f t="shared" si="2"/>
        <v>510.9862033725089</v>
      </c>
    </row>
    <row r="18" spans="1:7" s="1" customFormat="1" ht="17.100000000000001" customHeight="1" x14ac:dyDescent="0.2">
      <c r="A18" s="26" t="s">
        <v>6</v>
      </c>
      <c r="B18" s="7" t="s">
        <v>40</v>
      </c>
      <c r="C18" s="8">
        <v>837.04</v>
      </c>
      <c r="D18" s="35">
        <f t="shared" si="0"/>
        <v>4.0263992632104189E-4</v>
      </c>
      <c r="E18" s="8">
        <v>4897.3099999999995</v>
      </c>
      <c r="F18" s="35">
        <f t="shared" si="1"/>
        <v>2.2779310371820417E-3</v>
      </c>
      <c r="G18" s="40">
        <f t="shared" si="2"/>
        <v>585.07478734588551</v>
      </c>
    </row>
    <row r="19" spans="1:7" s="1" customFormat="1" ht="17.100000000000001" customHeight="1" x14ac:dyDescent="0.2">
      <c r="A19" s="26" t="s">
        <v>7</v>
      </c>
      <c r="B19" s="7" t="s">
        <v>67</v>
      </c>
      <c r="C19" s="8">
        <v>1082229.1600000001</v>
      </c>
      <c r="D19" s="35">
        <f t="shared" si="0"/>
        <v>0.52058285057450437</v>
      </c>
      <c r="E19" s="8">
        <v>1120279.79</v>
      </c>
      <c r="F19" s="35">
        <f t="shared" si="1"/>
        <v>0.5210860868453866</v>
      </c>
      <c r="G19" s="40">
        <f t="shared" si="2"/>
        <v>103.51594943163423</v>
      </c>
    </row>
    <row r="20" spans="1:7" s="1" customFormat="1" ht="17.100000000000001" customHeight="1" x14ac:dyDescent="0.2">
      <c r="A20" s="26" t="s">
        <v>8</v>
      </c>
      <c r="B20" s="7" t="s">
        <v>41</v>
      </c>
      <c r="C20" s="8">
        <v>8075645.4299999997</v>
      </c>
      <c r="D20" s="35">
        <f t="shared" si="0"/>
        <v>3.8846139741590111</v>
      </c>
      <c r="E20" s="8">
        <v>6823475.959999999</v>
      </c>
      <c r="F20" s="35">
        <f t="shared" si="1"/>
        <v>3.1738664023207694</v>
      </c>
      <c r="G20" s="40">
        <f t="shared" si="2"/>
        <v>84.494496683220518</v>
      </c>
    </row>
    <row r="21" spans="1:7" s="1" customFormat="1" ht="17.100000000000001" customHeight="1" x14ac:dyDescent="0.2">
      <c r="A21" s="26" t="s">
        <v>9</v>
      </c>
      <c r="B21" s="7" t="s">
        <v>42</v>
      </c>
      <c r="C21" s="8">
        <v>10880501.51</v>
      </c>
      <c r="D21" s="35">
        <f t="shared" si="0"/>
        <v>5.2338291196626034</v>
      </c>
      <c r="E21" s="8">
        <v>11484398.15</v>
      </c>
      <c r="F21" s="35">
        <f t="shared" si="1"/>
        <v>5.3418441939025767</v>
      </c>
      <c r="G21" s="40">
        <f t="shared" si="2"/>
        <v>105.55026475061811</v>
      </c>
    </row>
    <row r="22" spans="1:7" s="1" customFormat="1" ht="17.100000000000001" customHeight="1" x14ac:dyDescent="0.2">
      <c r="A22" s="26" t="s">
        <v>10</v>
      </c>
      <c r="B22" s="7" t="s">
        <v>44</v>
      </c>
      <c r="C22" s="8">
        <v>134794491.66</v>
      </c>
      <c r="D22" s="35">
        <f t="shared" si="0"/>
        <v>64.839964864838834</v>
      </c>
      <c r="E22" s="8">
        <v>140755049.99000001</v>
      </c>
      <c r="F22" s="35">
        <f t="shared" si="1"/>
        <v>65.470696568591919</v>
      </c>
      <c r="G22" s="40">
        <f t="shared" si="2"/>
        <v>104.42195987135341</v>
      </c>
    </row>
    <row r="23" spans="1:7" s="1" customFormat="1" ht="17.100000000000001" customHeight="1" x14ac:dyDescent="0.2">
      <c r="A23" s="26" t="s">
        <v>11</v>
      </c>
      <c r="B23" s="7" t="s">
        <v>45</v>
      </c>
      <c r="C23" s="8">
        <v>17607.419999999998</v>
      </c>
      <c r="D23" s="35">
        <f t="shared" si="0"/>
        <v>8.4696672697883481E-3</v>
      </c>
      <c r="E23" s="8">
        <v>14856.56</v>
      </c>
      <c r="F23" s="35">
        <f t="shared" si="1"/>
        <v>6.9103689841478761E-3</v>
      </c>
      <c r="G23" s="40">
        <f t="shared" si="2"/>
        <v>84.376700277496653</v>
      </c>
    </row>
    <row r="24" spans="1:7" s="1" customFormat="1" ht="17.100000000000001" customHeight="1" x14ac:dyDescent="0.2">
      <c r="A24" s="26" t="s">
        <v>12</v>
      </c>
      <c r="B24" s="7" t="s">
        <v>46</v>
      </c>
      <c r="C24" s="8">
        <v>1540.72</v>
      </c>
      <c r="D24" s="35">
        <f t="shared" si="0"/>
        <v>7.4112991885854403E-4</v>
      </c>
      <c r="E24" s="8">
        <v>2527.73</v>
      </c>
      <c r="F24" s="35">
        <f t="shared" si="1"/>
        <v>1.1757464037637322E-3</v>
      </c>
      <c r="G24" s="40">
        <f t="shared" si="2"/>
        <v>164.06160756010178</v>
      </c>
    </row>
    <row r="25" spans="1:7" s="1" customFormat="1" ht="17.100000000000001" customHeight="1" x14ac:dyDescent="0.2">
      <c r="A25" s="26" t="s">
        <v>13</v>
      </c>
      <c r="B25" s="7" t="s">
        <v>47</v>
      </c>
      <c r="C25" s="8">
        <v>1767763.9</v>
      </c>
      <c r="D25" s="35">
        <f t="shared" si="0"/>
        <v>0.85034445958257387</v>
      </c>
      <c r="E25" s="8">
        <v>2014371.14</v>
      </c>
      <c r="F25" s="35">
        <f t="shared" si="1"/>
        <v>0.93696305527111257</v>
      </c>
      <c r="G25" s="40">
        <f t="shared" si="2"/>
        <v>113.95023622781299</v>
      </c>
    </row>
    <row r="26" spans="1:7" s="1" customFormat="1" ht="17.100000000000001" customHeight="1" x14ac:dyDescent="0.2">
      <c r="A26" s="26" t="s">
        <v>14</v>
      </c>
      <c r="B26" s="7" t="s">
        <v>43</v>
      </c>
      <c r="C26" s="8">
        <v>115557.53</v>
      </c>
      <c r="D26" s="35">
        <f t="shared" si="0"/>
        <v>5.5586441944281736E-2</v>
      </c>
      <c r="E26" s="8">
        <v>415642.77</v>
      </c>
      <c r="F26" s="35">
        <f t="shared" si="1"/>
        <v>0.19333176093882498</v>
      </c>
      <c r="G26" s="40">
        <f t="shared" si="2"/>
        <v>359.6847128871654</v>
      </c>
    </row>
    <row r="27" spans="1:7" s="1" customFormat="1" ht="17.100000000000001" customHeight="1" x14ac:dyDescent="0.2">
      <c r="A27" s="26" t="s">
        <v>15</v>
      </c>
      <c r="B27" s="7" t="s">
        <v>68</v>
      </c>
      <c r="C27" s="8">
        <v>14154.32</v>
      </c>
      <c r="D27" s="35">
        <f t="shared" si="0"/>
        <v>6.8086284549417585E-3</v>
      </c>
      <c r="E27" s="8">
        <v>15993.14</v>
      </c>
      <c r="F27" s="35">
        <f t="shared" si="1"/>
        <v>7.4390369382370328E-3</v>
      </c>
      <c r="G27" s="40">
        <f t="shared" si="2"/>
        <v>112.99122811975424</v>
      </c>
    </row>
    <row r="28" spans="1:7" s="1" customFormat="1" ht="17.100000000000001" customHeight="1" x14ac:dyDescent="0.2">
      <c r="A28" s="26" t="s">
        <v>16</v>
      </c>
      <c r="B28" s="7" t="s">
        <v>69</v>
      </c>
      <c r="C28" s="8">
        <v>646647.75</v>
      </c>
      <c r="D28" s="35">
        <f t="shared" si="0"/>
        <v>0.31105586640503147</v>
      </c>
      <c r="E28" s="8">
        <v>616483.58000000007</v>
      </c>
      <c r="F28" s="35">
        <f t="shared" si="1"/>
        <v>0.28675070207830394</v>
      </c>
      <c r="G28" s="40">
        <f t="shared" si="2"/>
        <v>95.335301174402915</v>
      </c>
    </row>
    <row r="29" spans="1:7" s="1" customFormat="1" ht="17.100000000000001" customHeight="1" x14ac:dyDescent="0.2">
      <c r="A29" s="26" t="s">
        <v>17</v>
      </c>
      <c r="B29" s="7" t="s">
        <v>48</v>
      </c>
      <c r="C29" s="8">
        <v>0</v>
      </c>
      <c r="D29" s="35">
        <f t="shared" si="0"/>
        <v>0</v>
      </c>
      <c r="E29" s="8">
        <v>0</v>
      </c>
      <c r="F29" s="35">
        <f t="shared" si="1"/>
        <v>0</v>
      </c>
      <c r="G29" s="42" t="s">
        <v>58</v>
      </c>
    </row>
    <row r="30" spans="1:7" s="1" customFormat="1" ht="17.100000000000001" customHeight="1" x14ac:dyDescent="0.2">
      <c r="A30" s="26" t="s">
        <v>18</v>
      </c>
      <c r="B30" s="7" t="s">
        <v>38</v>
      </c>
      <c r="C30" s="8">
        <v>4880.97</v>
      </c>
      <c r="D30" s="35">
        <f t="shared" si="0"/>
        <v>2.3478846903077699E-3</v>
      </c>
      <c r="E30" s="8">
        <v>29211.660000000003</v>
      </c>
      <c r="F30" s="35">
        <f t="shared" si="1"/>
        <v>1.3587489246465748E-2</v>
      </c>
      <c r="G30" s="40">
        <f t="shared" si="2"/>
        <v>598.48062987479955</v>
      </c>
    </row>
    <row r="31" spans="1:7" s="1" customFormat="1" ht="17.100000000000001" customHeight="1" x14ac:dyDescent="0.2">
      <c r="A31" s="27" t="s">
        <v>30</v>
      </c>
      <c r="B31" s="9" t="s">
        <v>22</v>
      </c>
      <c r="C31" s="10">
        <f>SUM(C13:C30)</f>
        <v>184685692.35999998</v>
      </c>
      <c r="D31" s="36">
        <f>SUM(D13:D30)</f>
        <v>88.83904420861731</v>
      </c>
      <c r="E31" s="10">
        <f>SUM(E13:E30)</f>
        <v>193224482.04999998</v>
      </c>
      <c r="F31" s="36">
        <f>SUM(F13:F30)</f>
        <v>89.876288167406045</v>
      </c>
      <c r="G31" s="11">
        <f>E31/C31*100</f>
        <v>104.623416996134</v>
      </c>
    </row>
    <row r="32" spans="1:7" s="1" customFormat="1" ht="17.100000000000001" customHeight="1" x14ac:dyDescent="0.2">
      <c r="A32" s="28" t="s">
        <v>27</v>
      </c>
      <c r="B32" s="12" t="s">
        <v>23</v>
      </c>
      <c r="C32" s="8">
        <v>20882906.93</v>
      </c>
      <c r="D32" s="35">
        <f>C32/C$37*100</f>
        <v>10.045269171920546</v>
      </c>
      <c r="E32" s="8">
        <v>19294358.369999997</v>
      </c>
      <c r="F32" s="35">
        <f>E32/E$37*100</f>
        <v>8.9745631323187851</v>
      </c>
      <c r="G32" s="40">
        <f t="shared" si="2"/>
        <v>92.393067855328496</v>
      </c>
    </row>
    <row r="33" spans="1:7" s="1" customFormat="1" ht="17.100000000000001" customHeight="1" x14ac:dyDescent="0.2">
      <c r="A33" s="28" t="s">
        <v>24</v>
      </c>
      <c r="B33" s="14" t="s">
        <v>25</v>
      </c>
      <c r="C33" s="8">
        <v>18179.3</v>
      </c>
      <c r="D33" s="35">
        <f t="shared" ref="D33:D35" si="3">C33/C$37*100</f>
        <v>8.7447577326867504E-3</v>
      </c>
      <c r="E33" s="8">
        <v>13963.19</v>
      </c>
      <c r="F33" s="35">
        <f>E33/E$37*100</f>
        <v>6.4948275439108234E-3</v>
      </c>
      <c r="G33" s="40">
        <f>E33/C34*100</f>
        <v>0.68388219401781913</v>
      </c>
    </row>
    <row r="34" spans="1:7" s="1" customFormat="1" ht="17.100000000000001" customHeight="1" x14ac:dyDescent="0.2">
      <c r="A34" s="28" t="s">
        <v>26</v>
      </c>
      <c r="B34" s="15" t="s">
        <v>28</v>
      </c>
      <c r="C34" s="8">
        <v>2041753.7</v>
      </c>
      <c r="D34" s="35">
        <f t="shared" si="3"/>
        <v>0.9821413066683965</v>
      </c>
      <c r="E34" s="8">
        <v>2192807.48</v>
      </c>
      <c r="F34" s="35">
        <f>E34/E$37*100</f>
        <v>1.019960798327437</v>
      </c>
      <c r="G34" s="40">
        <f>E34/C35*100</f>
        <v>845.1905112194147</v>
      </c>
    </row>
    <row r="35" spans="1:7" s="1" customFormat="1" ht="17.100000000000001" customHeight="1" x14ac:dyDescent="0.2">
      <c r="A35" s="26" t="s">
        <v>21</v>
      </c>
      <c r="B35" s="15" t="s">
        <v>33</v>
      </c>
      <c r="C35" s="8">
        <v>259445.35</v>
      </c>
      <c r="D35" s="35">
        <f t="shared" si="3"/>
        <v>0.12480055506109257</v>
      </c>
      <c r="E35" s="8">
        <v>263777.09000000003</v>
      </c>
      <c r="F35" s="35">
        <f>E35/E$37*100</f>
        <v>0.12269307440381778</v>
      </c>
      <c r="G35" s="40">
        <f>E35/C36*100</f>
        <v>1.1368582310612809</v>
      </c>
    </row>
    <row r="36" spans="1:7" s="1" customFormat="1" ht="17.100000000000001" customHeight="1" x14ac:dyDescent="0.2">
      <c r="A36" s="27" t="s">
        <v>19</v>
      </c>
      <c r="B36" s="16" t="s">
        <v>20</v>
      </c>
      <c r="C36" s="17">
        <f>SUM(C32:C35)</f>
        <v>23202285.280000001</v>
      </c>
      <c r="D36" s="37">
        <f>SUM(D32:D35)</f>
        <v>11.160955791382722</v>
      </c>
      <c r="E36" s="17">
        <f>SUM(E32:E35)</f>
        <v>21764906.129999999</v>
      </c>
      <c r="F36" s="37">
        <f>SUM(F32:F35)</f>
        <v>10.123711832593951</v>
      </c>
      <c r="G36" s="18">
        <f>E36/C36*100</f>
        <v>93.805010443350596</v>
      </c>
    </row>
    <row r="37" spans="1:7" s="1" customFormat="1" ht="17.100000000000001" customHeight="1" x14ac:dyDescent="0.2">
      <c r="A37" s="29" t="s">
        <v>31</v>
      </c>
      <c r="B37" s="30" t="s">
        <v>32</v>
      </c>
      <c r="C37" s="43">
        <f>C31+C36</f>
        <v>207887977.63999999</v>
      </c>
      <c r="D37" s="38">
        <f>D31+D36</f>
        <v>100.00000000000003</v>
      </c>
      <c r="E37" s="43">
        <f>E31+E36</f>
        <v>214989388.17999998</v>
      </c>
      <c r="F37" s="38">
        <f>F31+F36</f>
        <v>100</v>
      </c>
      <c r="G37" s="41">
        <f>E37/C37*100</f>
        <v>103.4159794234458</v>
      </c>
    </row>
    <row r="39" spans="1:7" x14ac:dyDescent="0.25">
      <c r="A39" s="23" t="s">
        <v>65</v>
      </c>
      <c r="C39" s="24"/>
      <c r="E39" s="24"/>
    </row>
    <row r="40" spans="1:7" x14ac:dyDescent="0.25">
      <c r="A40" s="23" t="s">
        <v>66</v>
      </c>
      <c r="C40" s="24"/>
      <c r="E40" s="24"/>
    </row>
    <row r="45" spans="1:7" x14ac:dyDescent="0.25">
      <c r="C45" s="22"/>
      <c r="D45" s="22"/>
      <c r="E45" s="22"/>
      <c r="F45" s="22"/>
    </row>
    <row r="46" spans="1:7" x14ac:dyDescent="0.25">
      <c r="C46" s="22"/>
      <c r="D46" s="22"/>
      <c r="E46" s="22"/>
      <c r="F46" s="22"/>
    </row>
    <row r="47" spans="1:7" x14ac:dyDescent="0.25">
      <c r="C47" s="22"/>
      <c r="D47" s="22"/>
      <c r="E47" s="22"/>
      <c r="F47" s="22"/>
    </row>
    <row r="48" spans="1:7" x14ac:dyDescent="0.25">
      <c r="C48" s="22"/>
      <c r="D48" s="22"/>
      <c r="E48" s="22"/>
      <c r="F48" s="22"/>
    </row>
    <row r="49" spans="3:6" x14ac:dyDescent="0.25">
      <c r="C49" s="22"/>
      <c r="D49" s="22"/>
      <c r="E49" s="22"/>
      <c r="F49" s="22"/>
    </row>
    <row r="50" spans="3:6" x14ac:dyDescent="0.25">
      <c r="C50" s="22"/>
      <c r="D50" s="22"/>
      <c r="E50" s="22"/>
      <c r="F50" s="22"/>
    </row>
    <row r="51" spans="3:6" x14ac:dyDescent="0.25">
      <c r="C51" s="22"/>
      <c r="D51" s="22"/>
      <c r="E51" s="22"/>
      <c r="F51" s="22"/>
    </row>
    <row r="52" spans="3:6" x14ac:dyDescent="0.25">
      <c r="C52" s="22"/>
      <c r="D52" s="22"/>
      <c r="E52" s="22"/>
      <c r="F52" s="22"/>
    </row>
    <row r="53" spans="3:6" x14ac:dyDescent="0.25">
      <c r="C53" s="22"/>
      <c r="D53" s="22"/>
      <c r="E53" s="22"/>
      <c r="F53" s="22"/>
    </row>
    <row r="54" spans="3:6" x14ac:dyDescent="0.25">
      <c r="C54" s="22"/>
      <c r="D54" s="22"/>
      <c r="E54" s="22"/>
      <c r="F54" s="22"/>
    </row>
    <row r="55" spans="3:6" x14ac:dyDescent="0.25">
      <c r="C55" s="22"/>
      <c r="D55" s="22"/>
      <c r="E55" s="22"/>
      <c r="F55" s="22"/>
    </row>
    <row r="56" spans="3:6" x14ac:dyDescent="0.25">
      <c r="C56" s="22"/>
      <c r="D56" s="22"/>
      <c r="E56" s="22"/>
      <c r="F56" s="22"/>
    </row>
    <row r="57" spans="3:6" x14ac:dyDescent="0.25">
      <c r="C57" s="22"/>
      <c r="D57" s="22"/>
      <c r="E57" s="22"/>
      <c r="F57" s="22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2019-02-06T09:39:37Z</cp:lastPrinted>
  <dcterms:created xsi:type="dcterms:W3CDTF">2018-01-08T12:56:16Z</dcterms:created>
  <dcterms:modified xsi:type="dcterms:W3CDTF">2019-10-22T12:06:26Z</dcterms:modified>
</cp:coreProperties>
</file>