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255" windowWidth="19035" windowHeight="8325"/>
  </bookViews>
  <sheets>
    <sheet name="BiH" sheetId="43" r:id="rId1"/>
  </sheets>
  <calcPr calcId="145621"/>
</workbook>
</file>

<file path=xl/calcChain.xml><?xml version="1.0" encoding="utf-8"?>
<calcChain xmlns="http://schemas.openxmlformats.org/spreadsheetml/2006/main">
  <c r="F38" i="43" l="1"/>
  <c r="O10" i="43" l="1"/>
  <c r="R10" i="43"/>
  <c r="R36" i="43" l="1"/>
  <c r="R35" i="43"/>
  <c r="C38" i="43" l="1"/>
  <c r="R11" i="43" l="1"/>
  <c r="R12" i="43"/>
  <c r="R13" i="43"/>
  <c r="R14" i="43"/>
  <c r="R15" i="43"/>
  <c r="R16" i="43"/>
  <c r="R17" i="43"/>
  <c r="R18" i="43"/>
  <c r="R19" i="43"/>
  <c r="R20" i="43"/>
  <c r="R21" i="43"/>
  <c r="R22" i="43"/>
  <c r="R23" i="43"/>
  <c r="R24" i="43"/>
  <c r="R25" i="43"/>
  <c r="R26" i="43"/>
  <c r="R27" i="43"/>
  <c r="R28" i="43"/>
  <c r="R29" i="43"/>
  <c r="R30" i="43"/>
  <c r="R31" i="43"/>
  <c r="R32" i="43"/>
  <c r="R33" i="43"/>
  <c r="R34" i="43"/>
  <c r="R37" i="43"/>
  <c r="O11" i="43"/>
  <c r="O12" i="43"/>
  <c r="O13" i="43"/>
  <c r="O14" i="43"/>
  <c r="O15" i="43"/>
  <c r="O16" i="43"/>
  <c r="O17" i="43"/>
  <c r="O18" i="43"/>
  <c r="O19" i="43"/>
  <c r="O20" i="43"/>
  <c r="O21" i="43"/>
  <c r="O22" i="43"/>
  <c r="O23" i="43"/>
  <c r="O24" i="43"/>
  <c r="O25" i="43"/>
  <c r="O26" i="43"/>
  <c r="O27" i="43"/>
  <c r="O28" i="43"/>
  <c r="O29" i="43"/>
  <c r="O30" i="43"/>
  <c r="O31" i="43"/>
  <c r="O32" i="43"/>
  <c r="O33" i="43"/>
  <c r="O34" i="43"/>
  <c r="O35" i="43"/>
  <c r="O37" i="43"/>
  <c r="O38" i="43" l="1"/>
  <c r="R38" i="43"/>
  <c r="L38" i="43"/>
  <c r="I38" i="43"/>
  <c r="M11" i="43" l="1"/>
  <c r="N11" i="43" s="1"/>
  <c r="M36" i="43"/>
  <c r="N36" i="43" s="1"/>
  <c r="D12" i="43"/>
  <c r="E12" i="43" s="1"/>
  <c r="D36" i="43"/>
  <c r="E36" i="43" s="1"/>
  <c r="J12" i="43"/>
  <c r="K12" i="43" s="1"/>
  <c r="J36" i="43"/>
  <c r="K36" i="43" s="1"/>
  <c r="P12" i="43"/>
  <c r="Q12" i="43" s="1"/>
  <c r="P36" i="43"/>
  <c r="Q36" i="43" s="1"/>
  <c r="S12" i="43"/>
  <c r="T12" i="43" s="1"/>
  <c r="S36" i="43"/>
  <c r="T36" i="43" s="1"/>
  <c r="S37" i="43"/>
  <c r="T37" i="43" s="1"/>
  <c r="G12" i="43"/>
  <c r="H12" i="43" s="1"/>
  <c r="G36" i="43"/>
  <c r="H36" i="43" s="1"/>
  <c r="S35" i="43"/>
  <c r="T35" i="43" s="1"/>
  <c r="S27" i="43"/>
  <c r="T27" i="43" s="1"/>
  <c r="S23" i="43"/>
  <c r="T23" i="43" s="1"/>
  <c r="S19" i="43"/>
  <c r="T19" i="43" s="1"/>
  <c r="S10" i="43"/>
  <c r="S33" i="43"/>
  <c r="T33" i="43" s="1"/>
  <c r="S29" i="43"/>
  <c r="T29" i="43" s="1"/>
  <c r="S25" i="43"/>
  <c r="T25" i="43" s="1"/>
  <c r="S21" i="43"/>
  <c r="T21" i="43" s="1"/>
  <c r="S31" i="43"/>
  <c r="T31" i="43" s="1"/>
  <c r="S17" i="43"/>
  <c r="T17" i="43" s="1"/>
  <c r="S15" i="43"/>
  <c r="T15" i="43" s="1"/>
  <c r="S13" i="43"/>
  <c r="T13" i="43" s="1"/>
  <c r="S11" i="43"/>
  <c r="T11" i="43" s="1"/>
  <c r="T10" i="43"/>
  <c r="S34" i="43"/>
  <c r="T34" i="43" s="1"/>
  <c r="S32" i="43"/>
  <c r="T32" i="43" s="1"/>
  <c r="S30" i="43"/>
  <c r="T30" i="43" s="1"/>
  <c r="S28" i="43"/>
  <c r="T28" i="43" s="1"/>
  <c r="S26" i="43"/>
  <c r="T26" i="43" s="1"/>
  <c r="S24" i="43"/>
  <c r="T24" i="43" s="1"/>
  <c r="S22" i="43"/>
  <c r="T22" i="43" s="1"/>
  <c r="S20" i="43"/>
  <c r="T20" i="43" s="1"/>
  <c r="S18" i="43"/>
  <c r="T18" i="43" s="1"/>
  <c r="S16" i="43"/>
  <c r="T16" i="43" s="1"/>
  <c r="S14" i="43"/>
  <c r="T14" i="43" s="1"/>
  <c r="P10" i="43"/>
  <c r="P35" i="43"/>
  <c r="Q35" i="43" s="1"/>
  <c r="P33" i="43"/>
  <c r="Q33" i="43" s="1"/>
  <c r="P31" i="43"/>
  <c r="Q31" i="43" s="1"/>
  <c r="P29" i="43"/>
  <c r="Q29" i="43" s="1"/>
  <c r="P27" i="43"/>
  <c r="Q27" i="43" s="1"/>
  <c r="P25" i="43"/>
  <c r="Q25" i="43" s="1"/>
  <c r="P23" i="43"/>
  <c r="Q23" i="43" s="1"/>
  <c r="P21" i="43"/>
  <c r="Q21" i="43" s="1"/>
  <c r="P19" i="43"/>
  <c r="Q19" i="43" s="1"/>
  <c r="P17" i="43"/>
  <c r="Q17" i="43" s="1"/>
  <c r="P15" i="43"/>
  <c r="Q15" i="43" s="1"/>
  <c r="P13" i="43"/>
  <c r="Q13" i="43" s="1"/>
  <c r="P11" i="43"/>
  <c r="Q11" i="43" s="1"/>
  <c r="P37" i="43"/>
  <c r="Q37" i="43" s="1"/>
  <c r="P34" i="43"/>
  <c r="Q34" i="43" s="1"/>
  <c r="P32" i="43"/>
  <c r="Q32" i="43" s="1"/>
  <c r="P30" i="43"/>
  <c r="Q30" i="43" s="1"/>
  <c r="P28" i="43"/>
  <c r="Q28" i="43" s="1"/>
  <c r="P26" i="43"/>
  <c r="Q26" i="43" s="1"/>
  <c r="P24" i="43"/>
  <c r="Q24" i="43" s="1"/>
  <c r="P22" i="43"/>
  <c r="Q22" i="43" s="1"/>
  <c r="P20" i="43"/>
  <c r="Q20" i="43" s="1"/>
  <c r="P18" i="43"/>
  <c r="Q18" i="43" s="1"/>
  <c r="P16" i="43"/>
  <c r="Q16" i="43" s="1"/>
  <c r="P14" i="43"/>
  <c r="Q14" i="43" s="1"/>
  <c r="M32" i="43"/>
  <c r="N32" i="43" s="1"/>
  <c r="M37" i="43"/>
  <c r="N37" i="43" s="1"/>
  <c r="M34" i="43"/>
  <c r="N34" i="43" s="1"/>
  <c r="M30" i="43"/>
  <c r="N30" i="43" s="1"/>
  <c r="M28" i="43"/>
  <c r="N28" i="43" s="1"/>
  <c r="M26" i="43"/>
  <c r="N26" i="43" s="1"/>
  <c r="M24" i="43"/>
  <c r="N24" i="43" s="1"/>
  <c r="M22" i="43"/>
  <c r="N22" i="43" s="1"/>
  <c r="M20" i="43"/>
  <c r="N20" i="43" s="1"/>
  <c r="M18" i="43"/>
  <c r="N18" i="43" s="1"/>
  <c r="M16" i="43"/>
  <c r="N16" i="43" s="1"/>
  <c r="M14" i="43"/>
  <c r="N14" i="43" s="1"/>
  <c r="M12" i="43"/>
  <c r="N12" i="43" s="1"/>
  <c r="M10" i="43"/>
  <c r="M35" i="43"/>
  <c r="N35" i="43" s="1"/>
  <c r="M33" i="43"/>
  <c r="N33" i="43" s="1"/>
  <c r="M31" i="43"/>
  <c r="N31" i="43" s="1"/>
  <c r="M29" i="43"/>
  <c r="N29" i="43" s="1"/>
  <c r="M27" i="43"/>
  <c r="N27" i="43" s="1"/>
  <c r="M25" i="43"/>
  <c r="N25" i="43" s="1"/>
  <c r="M23" i="43"/>
  <c r="N23" i="43" s="1"/>
  <c r="M21" i="43"/>
  <c r="N21" i="43" s="1"/>
  <c r="M19" i="43"/>
  <c r="N19" i="43" s="1"/>
  <c r="M17" i="43"/>
  <c r="N17" i="43" s="1"/>
  <c r="M15" i="43"/>
  <c r="N15" i="43" s="1"/>
  <c r="M13" i="43"/>
  <c r="N13" i="43" s="1"/>
  <c r="J10" i="43"/>
  <c r="J35" i="43"/>
  <c r="K35" i="43" s="1"/>
  <c r="J33" i="43"/>
  <c r="K33" i="43" s="1"/>
  <c r="J31" i="43"/>
  <c r="K31" i="43" s="1"/>
  <c r="J29" i="43"/>
  <c r="K29" i="43" s="1"/>
  <c r="J27" i="43"/>
  <c r="K27" i="43" s="1"/>
  <c r="J25" i="43"/>
  <c r="K25" i="43" s="1"/>
  <c r="J23" i="43"/>
  <c r="K23" i="43" s="1"/>
  <c r="J21" i="43"/>
  <c r="K21" i="43" s="1"/>
  <c r="J19" i="43"/>
  <c r="K19" i="43" s="1"/>
  <c r="J17" i="43"/>
  <c r="K17" i="43" s="1"/>
  <c r="J15" i="43"/>
  <c r="K15" i="43" s="1"/>
  <c r="J13" i="43"/>
  <c r="K13" i="43" s="1"/>
  <c r="J11" i="43"/>
  <c r="K11" i="43" s="1"/>
  <c r="J37" i="43"/>
  <c r="K37" i="43" s="1"/>
  <c r="J34" i="43"/>
  <c r="K34" i="43" s="1"/>
  <c r="J32" i="43"/>
  <c r="K32" i="43" s="1"/>
  <c r="J30" i="43"/>
  <c r="K30" i="43" s="1"/>
  <c r="J28" i="43"/>
  <c r="K28" i="43" s="1"/>
  <c r="J26" i="43"/>
  <c r="K26" i="43" s="1"/>
  <c r="J24" i="43"/>
  <c r="K24" i="43" s="1"/>
  <c r="J22" i="43"/>
  <c r="K22" i="43" s="1"/>
  <c r="J20" i="43"/>
  <c r="K20" i="43" s="1"/>
  <c r="J18" i="43"/>
  <c r="K18" i="43" s="1"/>
  <c r="J16" i="43"/>
  <c r="K16" i="43" s="1"/>
  <c r="J14" i="43"/>
  <c r="K14" i="43" s="1"/>
  <c r="G10" i="43"/>
  <c r="G35" i="43"/>
  <c r="H35" i="43" s="1"/>
  <c r="G33" i="43"/>
  <c r="H33" i="43" s="1"/>
  <c r="G31" i="43"/>
  <c r="H31" i="43" s="1"/>
  <c r="G29" i="43"/>
  <c r="H29" i="43" s="1"/>
  <c r="G27" i="43"/>
  <c r="H27" i="43" s="1"/>
  <c r="G25" i="43"/>
  <c r="H25" i="43" s="1"/>
  <c r="G23" i="43"/>
  <c r="H23" i="43" s="1"/>
  <c r="G21" i="43"/>
  <c r="H21" i="43" s="1"/>
  <c r="G19" i="43"/>
  <c r="H19" i="43" s="1"/>
  <c r="G17" i="43"/>
  <c r="H17" i="43" s="1"/>
  <c r="G15" i="43"/>
  <c r="H15" i="43" s="1"/>
  <c r="G13" i="43"/>
  <c r="H13" i="43" s="1"/>
  <c r="G11" i="43"/>
  <c r="H11" i="43" s="1"/>
  <c r="G37" i="43"/>
  <c r="H37" i="43" s="1"/>
  <c r="G34" i="43"/>
  <c r="H34" i="43" s="1"/>
  <c r="G32" i="43"/>
  <c r="H32" i="43" s="1"/>
  <c r="G30" i="43"/>
  <c r="H30" i="43" s="1"/>
  <c r="G28" i="43"/>
  <c r="H28" i="43" s="1"/>
  <c r="G26" i="43"/>
  <c r="H26" i="43" s="1"/>
  <c r="G24" i="43"/>
  <c r="H24" i="43" s="1"/>
  <c r="G22" i="43"/>
  <c r="H22" i="43" s="1"/>
  <c r="G20" i="43"/>
  <c r="H20" i="43" s="1"/>
  <c r="G18" i="43"/>
  <c r="H18" i="43" s="1"/>
  <c r="G16" i="43"/>
  <c r="H16" i="43" s="1"/>
  <c r="G14" i="43"/>
  <c r="H14" i="43" s="1"/>
  <c r="D10" i="43"/>
  <c r="D35" i="43"/>
  <c r="E35" i="43" s="1"/>
  <c r="D33" i="43"/>
  <c r="E33" i="43" s="1"/>
  <c r="D31" i="43"/>
  <c r="E31" i="43" s="1"/>
  <c r="D29" i="43"/>
  <c r="E29" i="43" s="1"/>
  <c r="D27" i="43"/>
  <c r="E27" i="43" s="1"/>
  <c r="D25" i="43"/>
  <c r="E25" i="43" s="1"/>
  <c r="D23" i="43"/>
  <c r="E23" i="43" s="1"/>
  <c r="D21" i="43"/>
  <c r="E21" i="43" s="1"/>
  <c r="D19" i="43"/>
  <c r="E19" i="43" s="1"/>
  <c r="D17" i="43"/>
  <c r="E17" i="43" s="1"/>
  <c r="D15" i="43"/>
  <c r="E15" i="43" s="1"/>
  <c r="D13" i="43"/>
  <c r="E13" i="43" s="1"/>
  <c r="D11" i="43"/>
  <c r="E11" i="43" s="1"/>
  <c r="D37" i="43"/>
  <c r="E37" i="43" s="1"/>
  <c r="D34" i="43"/>
  <c r="E34" i="43" s="1"/>
  <c r="D32" i="43"/>
  <c r="E32" i="43" s="1"/>
  <c r="D30" i="43"/>
  <c r="E30" i="43" s="1"/>
  <c r="D28" i="43"/>
  <c r="E28" i="43" s="1"/>
  <c r="D26" i="43"/>
  <c r="E26" i="43" s="1"/>
  <c r="D24" i="43"/>
  <c r="E24" i="43" s="1"/>
  <c r="D22" i="43"/>
  <c r="E22" i="43" s="1"/>
  <c r="D20" i="43"/>
  <c r="E20" i="43" s="1"/>
  <c r="D18" i="43"/>
  <c r="E18" i="43" s="1"/>
  <c r="D16" i="43"/>
  <c r="E16" i="43" s="1"/>
  <c r="D14" i="43"/>
  <c r="E14" i="43" s="1"/>
  <c r="T38" i="43" l="1"/>
  <c r="S38" i="43"/>
  <c r="P38" i="43"/>
  <c r="Q10" i="43"/>
  <c r="Q38" i="43" s="1"/>
  <c r="M38" i="43"/>
  <c r="N10" i="43"/>
  <c r="N38" i="43" s="1"/>
  <c r="J38" i="43"/>
  <c r="K10" i="43"/>
  <c r="K38" i="43" s="1"/>
  <c r="H10" i="43"/>
  <c r="H38" i="43" s="1"/>
  <c r="G38" i="43"/>
  <c r="D38" i="43"/>
  <c r="E10" i="43"/>
  <c r="E38" i="43" s="1"/>
</calcChain>
</file>

<file path=xl/sharedStrings.xml><?xml version="1.0" encoding="utf-8"?>
<sst xmlns="http://schemas.openxmlformats.org/spreadsheetml/2006/main" count="92" uniqueCount="73">
  <si>
    <t>Premija</t>
  </si>
  <si>
    <t>1.</t>
  </si>
  <si>
    <t>2.</t>
  </si>
  <si>
    <t>3.</t>
  </si>
  <si>
    <t>4.</t>
  </si>
  <si>
    <t>5.</t>
  </si>
  <si>
    <t>6.</t>
  </si>
  <si>
    <t>7.</t>
  </si>
  <si>
    <t>8.</t>
  </si>
  <si>
    <t>HHI</t>
  </si>
  <si>
    <t>Tržište neživotnog osiguranja</t>
  </si>
  <si>
    <t>Tržište životnog osiguranja</t>
  </si>
  <si>
    <t>Tržište neživotnog i životnog osiguranja</t>
  </si>
  <si>
    <t>Croatia osiguranje d.d.</t>
  </si>
  <si>
    <t>Euroherc osiguranje d.d.</t>
  </si>
  <si>
    <t>Grawe osiguranje a.d.</t>
  </si>
  <si>
    <t>Grawe osiguranje d.d.</t>
  </si>
  <si>
    <t>Nešković osiguranje a.d.</t>
  </si>
  <si>
    <t>Sarajevo-osiguranje d.d.</t>
  </si>
  <si>
    <t>Triglav osiguranje d.d.</t>
  </si>
  <si>
    <t>Uniqa osiguranje d.d.</t>
  </si>
  <si>
    <t>ASA osiguranje d.d.</t>
  </si>
  <si>
    <t>Atos osiguranje a.d.</t>
  </si>
  <si>
    <t>Brčko-gas osiguranje d.d.</t>
  </si>
  <si>
    <t>Camelija osiguranje d.d.</t>
  </si>
  <si>
    <t>Central osiguranje d.d.</t>
  </si>
  <si>
    <t>Drina osiguranje a.d.</t>
  </si>
  <si>
    <t>Dunav osiguranje a.d.</t>
  </si>
  <si>
    <t>Euros osiguranje a.d.</t>
  </si>
  <si>
    <t>Krajina osiguranje a.d.</t>
  </si>
  <si>
    <t>Mikrofin osiguranje a.d.</t>
  </si>
  <si>
    <t>Osiguranje Aura a.d.</t>
  </si>
  <si>
    <t>Osiguranje Garant d.d.</t>
  </si>
  <si>
    <t>SAS - Super P osiguranje a.d.</t>
  </si>
  <si>
    <t>Triglav osiguranje a.d.</t>
  </si>
  <si>
    <t>VGT osiguranje d.d.</t>
  </si>
  <si>
    <t>Wiener osiguranje a.d.</t>
  </si>
  <si>
    <t>Zovko osiguranje d.d.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</si>
  <si>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</si>
  <si>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</si>
  <si>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</si>
  <si>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</si>
  <si>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</si>
  <si>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</si>
  <si>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</si>
  <si>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</si>
  <si>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</si>
  <si>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</si>
  <si>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</si>
  <si>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</si>
  <si>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</si>
  <si>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</si>
  <si>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</si>
  <si>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</si>
  <si>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</si>
  <si>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</si>
  <si>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</si>
  <si>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Tržišni udio
(%)</t>
  </si>
  <si>
    <t>Ukupno:</t>
  </si>
  <si>
    <t>28.</t>
  </si>
  <si>
    <t>I-XII-2017*</t>
  </si>
  <si>
    <t>I-XII-2018**</t>
  </si>
  <si>
    <t>Adriatic osiguranje d.d.***</t>
  </si>
  <si>
    <t>Vienna osiguranje d.d.****</t>
  </si>
  <si>
    <t>Premium osiguranje a.d.*****</t>
  </si>
  <si>
    <t>HHI indeks za tržište osiguranja Bosne i Hercegovine</t>
  </si>
  <si>
    <t>STATISTIKA TRŽIŠTA OSIGURANJA U BOSNI I HERCEGOVINI</t>
  </si>
  <si>
    <t>Osiguravajuće društvo</t>
  </si>
  <si>
    <t>*Podatci se odnose na razdoblje od 01.01. do 31.12.2017. godine.</t>
  </si>
  <si>
    <t>****Od 25. listopada 2018. godine Merkur osiguranje d.d. je počelo poslovati pod novim imenom Vienna osiguranje d.d.</t>
  </si>
  <si>
    <t>*****Premium osiguranje a.d. je novoosnovano osiguravajuće društvo koje je počelo s radom u 2018. godini.</t>
  </si>
  <si>
    <t>***Od 1. siječnja 2018. godine Bosna-Sunce osiguranje d.d. je nakon akviziranja Zovko osiguranja d.d. počelo poslovati pod novim imenom Adriatic osiguranje d.d.</t>
  </si>
  <si>
    <t>**Podatci se odnose na razdoblje od 01.01. do 31.12.2018. godine.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</si>
</sst>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K_M_-;\-* #,##0.00\ _K_M_-;_-* &quot;-&quot;??\ _K_M_-;_-@_-"/>
    <numFmt numFmtId="164" formatCode="#,##0.00_ ;\-#,##0.00\ "/>
  </numFmts>
  <fonts count="16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color rgb="FF000000"/>
      <name val="Cambria"/>
      <family val="1"/>
      <scheme val="major"/>
    </font>
    <font>
      <sz val="10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i/>
      <sz val="10"/>
      <color rgb="FF000000"/>
      <name val="Cambria"/>
      <family val="1"/>
      <scheme val="major"/>
    </font>
    <font>
      <i/>
      <sz val="11"/>
      <color theme="1"/>
      <name val="Calibri"/>
      <family val="2"/>
      <charset val="238"/>
      <scheme val="minor"/>
    </font>
    <font>
      <sz val="10"/>
      <name val="Cambria"/>
      <family val="1"/>
      <scheme val="major"/>
    </font>
    <font>
      <sz val="10"/>
      <color rgb="FF000000"/>
      <name val="Cambria"/>
      <family val="1"/>
      <scheme val="major"/>
    </font>
    <font>
      <sz val="9"/>
      <name val="Cambria"/>
      <family val="1"/>
      <charset val="238"/>
      <scheme val="major"/>
    </font>
    <font>
      <sz val="11"/>
      <color rgb="FF00B050"/>
      <name val="Calibri"/>
      <family val="2"/>
      <charset val="238"/>
      <scheme val="minor"/>
    </font>
    <font>
      <sz val="10"/>
      <name val="Arial"/>
      <family val="2"/>
      <charset val="204"/>
    </font>
    <font>
      <i/>
      <sz val="14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/>
      <top/>
      <bottom/>
      <diagonal/>
    </border>
    <border>
      <left/>
      <right style="medium">
        <color theme="1"/>
      </right>
      <top/>
      <bottom/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  <border>
      <left/>
      <right style="thin">
        <color theme="0" tint="-0.249977111117893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theme="0" tint="-0.499984740745262"/>
      </bottom>
      <diagonal/>
    </border>
  </borders>
  <cellStyleXfs count="12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6" fillId="0" borderId="0"/>
    <xf numFmtId="43" fontId="5" fillId="0" borderId="0" applyFont="0" applyFill="0" applyBorder="0" applyAlignment="0" applyProtection="0"/>
    <xf numFmtId="0" fontId="13" fillId="0" borderId="0"/>
  </cellStyleXfs>
  <cellXfs count="48">
    <xf numFmtId="0" fontId="0" fillId="0" borderId="0" xfId="0"/>
    <xf numFmtId="0" fontId="0" fillId="0" borderId="0" xfId="0" applyBorder="1"/>
    <xf numFmtId="0" fontId="4" fillId="2" borderId="3" xfId="0" applyFont="1" applyFill="1" applyBorder="1" applyAlignment="1">
      <alignment vertical="center"/>
    </xf>
    <xf numFmtId="0" fontId="3" fillId="2" borderId="2" xfId="0" applyFont="1" applyFill="1" applyBorder="1"/>
    <xf numFmtId="0" fontId="8" fillId="3" borderId="5" xfId="0" applyFont="1" applyFill="1" applyBorder="1"/>
    <xf numFmtId="0" fontId="8" fillId="3" borderId="8" xfId="0" applyFont="1" applyFill="1" applyBorder="1"/>
    <xf numFmtId="0" fontId="8" fillId="3" borderId="10" xfId="0" applyFont="1" applyFill="1" applyBorder="1"/>
    <xf numFmtId="0" fontId="7" fillId="3" borderId="11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164" fontId="3" fillId="0" borderId="13" xfId="10" applyNumberFormat="1" applyFont="1" applyBorder="1" applyAlignment="1">
      <alignment horizontal="left" vertical="center"/>
    </xf>
    <xf numFmtId="0" fontId="9" fillId="0" borderId="14" xfId="1" applyFont="1" applyFill="1" applyBorder="1" applyAlignment="1" applyProtection="1">
      <alignment horizontal="center" vertical="center"/>
    </xf>
    <xf numFmtId="0" fontId="9" fillId="0" borderId="15" xfId="1" applyFont="1" applyFill="1" applyBorder="1" applyAlignment="1" applyProtection="1">
      <alignment horizontal="center" vertical="center"/>
    </xf>
    <xf numFmtId="2" fontId="3" fillId="0" borderId="0" xfId="0" applyNumberFormat="1" applyFont="1"/>
    <xf numFmtId="1" fontId="3" fillId="0" borderId="0" xfId="0" applyNumberFormat="1" applyFont="1"/>
    <xf numFmtId="1" fontId="3" fillId="0" borderId="1" xfId="0" applyNumberFormat="1" applyFont="1" applyBorder="1"/>
    <xf numFmtId="1" fontId="2" fillId="2" borderId="3" xfId="0" applyNumberFormat="1" applyFont="1" applyFill="1" applyBorder="1" applyAlignment="1">
      <alignment horizontal="right" vertical="center" wrapText="1"/>
    </xf>
    <xf numFmtId="0" fontId="0" fillId="0" borderId="0" xfId="0" applyAlignment="1">
      <alignment horizontal="right" vertical="center"/>
    </xf>
    <xf numFmtId="0" fontId="0" fillId="0" borderId="0" xfId="0" applyAlignment="1">
      <alignment horizontal="right"/>
    </xf>
    <xf numFmtId="1" fontId="2" fillId="2" borderId="4" xfId="0" applyNumberFormat="1" applyFont="1" applyFill="1" applyBorder="1" applyAlignment="1">
      <alignment horizontal="right" vertical="center"/>
    </xf>
    <xf numFmtId="2" fontId="3" fillId="0" borderId="0" xfId="0" applyNumberFormat="1" applyFont="1" applyFill="1"/>
    <xf numFmtId="1" fontId="3" fillId="0" borderId="0" xfId="0" applyNumberFormat="1" applyFont="1" applyFill="1"/>
    <xf numFmtId="1" fontId="4" fillId="2" borderId="3" xfId="0" applyNumberFormat="1" applyFont="1" applyFill="1" applyBorder="1" applyAlignment="1">
      <alignment vertical="center" wrapText="1"/>
    </xf>
    <xf numFmtId="0" fontId="4" fillId="2" borderId="3" xfId="0" applyFont="1" applyFill="1" applyBorder="1" applyAlignment="1">
      <alignment horizontal="right" vertical="center" wrapText="1"/>
    </xf>
    <xf numFmtId="1" fontId="4" fillId="2" borderId="3" xfId="0" applyNumberFormat="1" applyFont="1" applyFill="1" applyBorder="1" applyAlignment="1">
      <alignment horizontal="right" vertical="center" wrapText="1"/>
    </xf>
    <xf numFmtId="3" fontId="4" fillId="2" borderId="3" xfId="0" applyNumberFormat="1" applyFont="1" applyFill="1" applyBorder="1" applyAlignment="1">
      <alignment horizontal="right" vertical="center" wrapText="1"/>
    </xf>
    <xf numFmtId="0" fontId="11" fillId="0" borderId="0" xfId="0" applyFont="1" applyBorder="1" applyAlignment="1">
      <alignment vertical="center"/>
    </xf>
    <xf numFmtId="4" fontId="12" fillId="0" borderId="0" xfId="0" applyNumberFormat="1" applyFont="1"/>
    <xf numFmtId="3" fontId="3" fillId="0" borderId="0" xfId="0" applyNumberFormat="1" applyFont="1" applyBorder="1" applyAlignment="1">
      <alignment horizontal="right" vertical="center"/>
    </xf>
    <xf numFmtId="3" fontId="3" fillId="0" borderId="0" xfId="0" applyNumberFormat="1" applyFont="1" applyFill="1" applyAlignment="1">
      <alignment horizontal="right" vertical="center"/>
    </xf>
    <xf numFmtId="3" fontId="3" fillId="0" borderId="0" xfId="0" applyNumberFormat="1" applyFont="1" applyFill="1" applyBorder="1" applyAlignment="1">
      <alignment horizontal="right" vertical="center"/>
    </xf>
    <xf numFmtId="3" fontId="3" fillId="0" borderId="0" xfId="0" applyNumberFormat="1" applyFont="1" applyFill="1" applyBorder="1" applyAlignment="1">
      <alignment horizontal="right" vertical="center" wrapText="1"/>
    </xf>
    <xf numFmtId="3" fontId="3" fillId="0" borderId="0" xfId="0" applyNumberFormat="1" applyFont="1" applyBorder="1"/>
    <xf numFmtId="3" fontId="3" fillId="0" borderId="0" xfId="0" applyNumberFormat="1" applyFont="1"/>
    <xf numFmtId="3" fontId="3" fillId="0" borderId="0" xfId="0" applyNumberFormat="1" applyFont="1" applyFill="1" applyBorder="1"/>
    <xf numFmtId="3" fontId="10" fillId="0" borderId="0" xfId="0" applyNumberFormat="1" applyFont="1" applyFill="1" applyBorder="1" applyAlignment="1">
      <alignment vertical="center"/>
    </xf>
    <xf numFmtId="3" fontId="4" fillId="2" borderId="3" xfId="0" applyNumberFormat="1" applyFont="1" applyFill="1" applyBorder="1" applyAlignment="1">
      <alignment horizontal="right" vertical="center"/>
    </xf>
    <xf numFmtId="4" fontId="4" fillId="2" borderId="3" xfId="0" applyNumberFormat="1" applyFont="1" applyFill="1" applyBorder="1"/>
    <xf numFmtId="0" fontId="14" fillId="0" borderId="0" xfId="0" applyFont="1"/>
    <xf numFmtId="0" fontId="15" fillId="0" borderId="0" xfId="0" applyFont="1" applyAlignment="1">
      <alignment horizontal="center" vertical="center"/>
    </xf>
    <xf numFmtId="0" fontId="7" fillId="3" borderId="6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</cellXfs>
  <cellStyles count="12">
    <cellStyle name="Comma" xfId="10" builtinId="3"/>
    <cellStyle name="Normal" xfId="0" builtinId="0"/>
    <cellStyle name="Normal 2" xfId="9"/>
    <cellStyle name="Normal 3" xfId="11"/>
    <cellStyle name="Normalno 2" xfId="1"/>
    <cellStyle name="Normalno 2 2" xfId="5"/>
    <cellStyle name="Normalno 3" xfId="6"/>
    <cellStyle name="Obično 2" xfId="2"/>
    <cellStyle name="Obično 2 2" xfId="3"/>
    <cellStyle name="Obično 3" xfId="7"/>
    <cellStyle name="Obično 4" xfId="4"/>
    <cellStyle name="Obično 4 2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T52"/>
  <sheetViews>
    <sheetView showGridLines="0" tabSelected="1" showRuler="0" view="pageLayout" zoomScale="70" zoomScaleNormal="70" zoomScalePageLayoutView="70" workbookViewId="0">
      <selection activeCell="A4" sqref="A4:T4"/>
    </sheetView>
  </sheetViews>
  <sheetFormatPr defaultRowHeight="15" x14ac:dyDescent="0.25"/>
  <cols>
    <col min="1" max="1" width="6.28515625" customWidth="1"/>
    <col min="2" max="2" width="24.7109375" customWidth="1"/>
    <col min="3" max="3" width="17.42578125" customWidth="1"/>
    <col min="4" max="4" width="12.85546875" customWidth="1"/>
    <col min="5" max="5" width="8.85546875" customWidth="1"/>
    <col min="6" max="6" width="17.42578125" customWidth="1"/>
    <col min="7" max="7" width="14.42578125" customWidth="1"/>
    <col min="8" max="8" width="8.85546875" customWidth="1"/>
    <col min="9" max="9" width="16.28515625" customWidth="1"/>
    <col min="10" max="10" width="14" customWidth="1"/>
    <col min="11" max="11" width="8.85546875" customWidth="1"/>
    <col min="12" max="12" width="16.28515625" customWidth="1"/>
    <col min="13" max="13" width="11.7109375" customWidth="1"/>
    <col min="14" max="14" width="8.85546875" customWidth="1"/>
    <col min="15" max="15" width="18.28515625" customWidth="1"/>
    <col min="16" max="16" width="13.140625" customWidth="1"/>
    <col min="17" max="17" width="8.85546875" customWidth="1"/>
    <col min="18" max="18" width="18.28515625" customWidth="1"/>
    <col min="19" max="19" width="12.7109375" customWidth="1"/>
    <col min="20" max="20" width="8.85546875" customWidth="1"/>
  </cols>
  <sheetData>
    <row r="3" spans="1:20" x14ac:dyDescent="0.25">
      <c r="F3" s="10"/>
      <c r="G3" s="10"/>
      <c r="H3" s="10"/>
      <c r="I3" s="10"/>
    </row>
    <row r="4" spans="1:20" ht="23.25" x14ac:dyDescent="0.25">
      <c r="A4" s="40" t="s">
        <v>66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</row>
    <row r="5" spans="1:20" x14ac:dyDescent="0.25">
      <c r="F5" s="1"/>
      <c r="G5" s="1"/>
      <c r="H5" s="1"/>
      <c r="I5" s="1"/>
      <c r="J5" s="1"/>
      <c r="K5" s="1"/>
      <c r="L5" s="1"/>
    </row>
    <row r="6" spans="1:20" ht="19.5" thickBot="1" x14ac:dyDescent="0.35">
      <c r="A6" s="39" t="s">
        <v>65</v>
      </c>
      <c r="F6" s="1"/>
      <c r="G6" s="1"/>
      <c r="H6" s="1"/>
      <c r="I6" s="1"/>
      <c r="J6" s="1"/>
      <c r="K6" s="1"/>
      <c r="L6" s="1"/>
    </row>
    <row r="7" spans="1:20" x14ac:dyDescent="0.25">
      <c r="A7" s="4"/>
      <c r="B7" s="41" t="s">
        <v>67</v>
      </c>
      <c r="C7" s="45" t="s">
        <v>10</v>
      </c>
      <c r="D7" s="45"/>
      <c r="E7" s="45"/>
      <c r="F7" s="45"/>
      <c r="G7" s="45"/>
      <c r="H7" s="45"/>
      <c r="I7" s="45" t="s">
        <v>11</v>
      </c>
      <c r="J7" s="45"/>
      <c r="K7" s="45"/>
      <c r="L7" s="45"/>
      <c r="M7" s="45"/>
      <c r="N7" s="45"/>
      <c r="O7" s="45" t="s">
        <v>12</v>
      </c>
      <c r="P7" s="45"/>
      <c r="Q7" s="45"/>
      <c r="R7" s="45"/>
      <c r="S7" s="45"/>
      <c r="T7" s="46"/>
    </row>
    <row r="8" spans="1:20" ht="15.75" customHeight="1" x14ac:dyDescent="0.25">
      <c r="A8" s="5"/>
      <c r="B8" s="42"/>
      <c r="C8" s="44" t="s">
        <v>60</v>
      </c>
      <c r="D8" s="44"/>
      <c r="E8" s="44"/>
      <c r="F8" s="44" t="s">
        <v>61</v>
      </c>
      <c r="G8" s="44"/>
      <c r="H8" s="44"/>
      <c r="I8" s="44" t="s">
        <v>60</v>
      </c>
      <c r="J8" s="44"/>
      <c r="K8" s="44"/>
      <c r="L8" s="44" t="s">
        <v>61</v>
      </c>
      <c r="M8" s="44"/>
      <c r="N8" s="44"/>
      <c r="O8" s="44" t="s">
        <v>60</v>
      </c>
      <c r="P8" s="44"/>
      <c r="Q8" s="44"/>
      <c r="R8" s="44" t="s">
        <v>61</v>
      </c>
      <c r="S8" s="44"/>
      <c r="T8" s="47"/>
    </row>
    <row r="9" spans="1:20" ht="30.75" customHeight="1" thickBot="1" x14ac:dyDescent="0.3">
      <c r="A9" s="6"/>
      <c r="B9" s="43"/>
      <c r="C9" s="7" t="s">
        <v>0</v>
      </c>
      <c r="D9" s="8" t="s">
        <v>57</v>
      </c>
      <c r="E9" s="7" t="s">
        <v>9</v>
      </c>
      <c r="F9" s="7" t="s">
        <v>0</v>
      </c>
      <c r="G9" s="8" t="s">
        <v>57</v>
      </c>
      <c r="H9" s="7" t="s">
        <v>9</v>
      </c>
      <c r="I9" s="7" t="s">
        <v>0</v>
      </c>
      <c r="J9" s="8" t="s">
        <v>57</v>
      </c>
      <c r="K9" s="7" t="s">
        <v>9</v>
      </c>
      <c r="L9" s="7" t="s">
        <v>0</v>
      </c>
      <c r="M9" s="8" t="s">
        <v>57</v>
      </c>
      <c r="N9" s="7" t="s">
        <v>9</v>
      </c>
      <c r="O9" s="7" t="s">
        <v>0</v>
      </c>
      <c r="P9" s="8" t="s">
        <v>57</v>
      </c>
      <c r="Q9" s="7" t="s">
        <v>9</v>
      </c>
      <c r="R9" s="7" t="s">
        <v>0</v>
      </c>
      <c r="S9" s="8" t="s">
        <v>57</v>
      </c>
      <c r="T9" s="9" t="s">
        <v>9</v>
      </c>
    </row>
    <row r="10" spans="1:20" x14ac:dyDescent="0.25">
      <c r="A10" s="12" t="s">
        <v>1</v>
      </c>
      <c r="B10" s="11" t="s">
        <v>62</v>
      </c>
      <c r="C10" s="29">
        <v>44421147</v>
      </c>
      <c r="D10" s="21">
        <f t="shared" ref="D10:D37" si="0">C10/$C$38*100</f>
        <v>8.1650681596481416</v>
      </c>
      <c r="E10" s="22">
        <f>D10^2</f>
        <v>66.668338051699891</v>
      </c>
      <c r="F10" s="30">
        <v>60907414.060000002</v>
      </c>
      <c r="G10" s="21">
        <f t="shared" ref="G10:G37" si="1">F10/$F$38*100</f>
        <v>10.694650399376894</v>
      </c>
      <c r="H10" s="16">
        <f>G10^2</f>
        <v>114.37554716489235</v>
      </c>
      <c r="I10" s="33">
        <v>5525917</v>
      </c>
      <c r="J10" s="14">
        <f t="shared" ref="J10:J37" si="2">I10/$I$38*100</f>
        <v>3.9683584228053252</v>
      </c>
      <c r="K10" s="15">
        <f>J10^2</f>
        <v>15.747868571849969</v>
      </c>
      <c r="L10" s="34">
        <v>4931764.96</v>
      </c>
      <c r="M10" s="14">
        <f t="shared" ref="M10:M37" si="3">L10/$L$38*100</f>
        <v>3.4411185105421391</v>
      </c>
      <c r="N10" s="16">
        <f>M10^2</f>
        <v>11.841296603595751</v>
      </c>
      <c r="O10" s="33">
        <f>C10+I10</f>
        <v>49947064</v>
      </c>
      <c r="P10" s="14">
        <f t="shared" ref="P10:P37" si="4">O10/$O$38*100</f>
        <v>7.3098077131984667</v>
      </c>
      <c r="Q10" s="15">
        <f>P10^2</f>
        <v>53.433288803935795</v>
      </c>
      <c r="R10" s="34">
        <f>F10+L10</f>
        <v>65839179.020000003</v>
      </c>
      <c r="S10" s="14">
        <f t="shared" ref="S10:S35" si="5">R10/$R$38*100</f>
        <v>9.236288386867594</v>
      </c>
      <c r="T10" s="16">
        <f>S10^2</f>
        <v>85.309023165385184</v>
      </c>
    </row>
    <row r="11" spans="1:20" x14ac:dyDescent="0.25">
      <c r="A11" s="12" t="s">
        <v>2</v>
      </c>
      <c r="B11" s="11" t="s">
        <v>13</v>
      </c>
      <c r="C11" s="29">
        <v>40031723</v>
      </c>
      <c r="D11" s="21">
        <f t="shared" si="0"/>
        <v>7.3582464415687925</v>
      </c>
      <c r="E11" s="22">
        <f t="shared" ref="E11:E37" si="6">D11^2</f>
        <v>54.143790694859796</v>
      </c>
      <c r="F11" s="30">
        <v>41470957.170000002</v>
      </c>
      <c r="G11" s="21">
        <f t="shared" si="1"/>
        <v>7.281829240423388</v>
      </c>
      <c r="H11" s="16">
        <f t="shared" ref="H11:H37" si="7">G11^2</f>
        <v>53.025037086685053</v>
      </c>
      <c r="I11" s="33">
        <v>7951560</v>
      </c>
      <c r="J11" s="14">
        <f t="shared" si="2"/>
        <v>5.7102993223463017</v>
      </c>
      <c r="K11" s="15">
        <f t="shared" ref="K11:K37" si="8">J11^2</f>
        <v>32.607518350788631</v>
      </c>
      <c r="L11" s="34">
        <v>7551379.7599999998</v>
      </c>
      <c r="M11" s="14">
        <f t="shared" si="3"/>
        <v>5.2689438533723747</v>
      </c>
      <c r="N11" s="16">
        <f t="shared" ref="N11:N37" si="9">M11^2</f>
        <v>27.761769329990528</v>
      </c>
      <c r="O11" s="33">
        <f t="shared" ref="O11:O37" si="10">C11+I11</f>
        <v>47983283</v>
      </c>
      <c r="P11" s="14">
        <f t="shared" si="4"/>
        <v>7.02240620545754</v>
      </c>
      <c r="Q11" s="15">
        <f t="shared" ref="Q11:Q37" si="11">P11^2</f>
        <v>49.314188914448565</v>
      </c>
      <c r="R11" s="34">
        <f t="shared" ref="R11:R37" si="12">F11+L11</f>
        <v>49022336.93</v>
      </c>
      <c r="S11" s="14">
        <f t="shared" si="5"/>
        <v>6.8771276924052591</v>
      </c>
      <c r="T11" s="16">
        <f t="shared" ref="T11:T35" si="13">S11^2</f>
        <v>47.294885297647284</v>
      </c>
    </row>
    <row r="12" spans="1:20" x14ac:dyDescent="0.25">
      <c r="A12" s="12" t="s">
        <v>3</v>
      </c>
      <c r="B12" s="11" t="s">
        <v>14</v>
      </c>
      <c r="C12" s="29">
        <v>56324942</v>
      </c>
      <c r="D12" s="21">
        <f t="shared" si="0"/>
        <v>10.35310930891155</v>
      </c>
      <c r="E12" s="22">
        <f t="shared" si="6"/>
        <v>107.186872362271</v>
      </c>
      <c r="F12" s="30">
        <v>59749321.159999996</v>
      </c>
      <c r="G12" s="21">
        <f t="shared" si="1"/>
        <v>10.491302434492033</v>
      </c>
      <c r="H12" s="16">
        <f t="shared" si="7"/>
        <v>110.06742677197845</v>
      </c>
      <c r="I12" s="33">
        <v>0</v>
      </c>
      <c r="J12" s="14">
        <f t="shared" si="2"/>
        <v>0</v>
      </c>
      <c r="K12" s="15">
        <f t="shared" si="8"/>
        <v>0</v>
      </c>
      <c r="L12" s="34">
        <v>0</v>
      </c>
      <c r="M12" s="14">
        <f t="shared" si="3"/>
        <v>0</v>
      </c>
      <c r="N12" s="16">
        <f t="shared" si="9"/>
        <v>0</v>
      </c>
      <c r="O12" s="33">
        <f t="shared" si="10"/>
        <v>56324942</v>
      </c>
      <c r="P12" s="14">
        <f t="shared" si="4"/>
        <v>8.243217168421678</v>
      </c>
      <c r="Q12" s="15">
        <f t="shared" si="11"/>
        <v>67.950629285761906</v>
      </c>
      <c r="R12" s="34">
        <f t="shared" si="12"/>
        <v>59749321.159999996</v>
      </c>
      <c r="S12" s="14">
        <f t="shared" si="5"/>
        <v>8.3819690550164783</v>
      </c>
      <c r="T12" s="16">
        <f t="shared" si="13"/>
        <v>70.257405239253828</v>
      </c>
    </row>
    <row r="13" spans="1:20" x14ac:dyDescent="0.25">
      <c r="A13" s="12" t="s">
        <v>4</v>
      </c>
      <c r="B13" s="11" t="s">
        <v>15</v>
      </c>
      <c r="C13" s="29">
        <v>14894</v>
      </c>
      <c r="D13" s="21">
        <f t="shared" si="0"/>
        <v>2.7376718833892208E-3</v>
      </c>
      <c r="E13" s="22">
        <f t="shared" si="6"/>
        <v>7.4948473410998833E-6</v>
      </c>
      <c r="F13" s="30">
        <v>16462.63</v>
      </c>
      <c r="G13" s="21">
        <f t="shared" si="1"/>
        <v>2.8906509202780302E-3</v>
      </c>
      <c r="H13" s="16">
        <f t="shared" si="7"/>
        <v>8.3558627429042226E-6</v>
      </c>
      <c r="I13" s="33">
        <v>16645373</v>
      </c>
      <c r="J13" s="14">
        <f t="shared" si="2"/>
        <v>11.953637042555352</v>
      </c>
      <c r="K13" s="15">
        <f t="shared" si="8"/>
        <v>142.88943854515145</v>
      </c>
      <c r="L13" s="34">
        <v>17476605.43</v>
      </c>
      <c r="M13" s="14">
        <f t="shared" si="3"/>
        <v>12.194228827688143</v>
      </c>
      <c r="N13" s="16">
        <f t="shared" si="9"/>
        <v>148.69921670202055</v>
      </c>
      <c r="O13" s="33">
        <f t="shared" si="10"/>
        <v>16660267</v>
      </c>
      <c r="P13" s="14">
        <f t="shared" si="4"/>
        <v>2.4382483867429303</v>
      </c>
      <c r="Q13" s="15">
        <f t="shared" si="11"/>
        <v>5.9450551954545023</v>
      </c>
      <c r="R13" s="34">
        <f t="shared" si="12"/>
        <v>17493068.059999999</v>
      </c>
      <c r="S13" s="14">
        <f t="shared" si="5"/>
        <v>2.4540254568511841</v>
      </c>
      <c r="T13" s="16">
        <f t="shared" si="13"/>
        <v>6.0222409428736627</v>
      </c>
    </row>
    <row r="14" spans="1:20" x14ac:dyDescent="0.25">
      <c r="A14" s="12" t="s">
        <v>5</v>
      </c>
      <c r="B14" s="11" t="s">
        <v>16</v>
      </c>
      <c r="C14" s="29">
        <v>17056746</v>
      </c>
      <c r="D14" s="21">
        <f t="shared" si="0"/>
        <v>3.135207059642243</v>
      </c>
      <c r="E14" s="22">
        <f t="shared" si="6"/>
        <v>9.8295233068305592</v>
      </c>
      <c r="F14" s="30">
        <v>25413322.940000001</v>
      </c>
      <c r="G14" s="21">
        <f t="shared" si="1"/>
        <v>4.4622909792562773</v>
      </c>
      <c r="H14" s="16">
        <f t="shared" si="7"/>
        <v>19.912040783551944</v>
      </c>
      <c r="I14" s="33">
        <v>25782912</v>
      </c>
      <c r="J14" s="14">
        <f t="shared" si="2"/>
        <v>18.515630256416895</v>
      </c>
      <c r="K14" s="15">
        <f t="shared" si="8"/>
        <v>342.82856379234079</v>
      </c>
      <c r="L14" s="34">
        <v>26720517.690000001</v>
      </c>
      <c r="M14" s="14">
        <f t="shared" si="3"/>
        <v>18.644130200869849</v>
      </c>
      <c r="N14" s="16">
        <f t="shared" si="9"/>
        <v>347.6035909469872</v>
      </c>
      <c r="O14" s="33">
        <f t="shared" si="10"/>
        <v>42839658</v>
      </c>
      <c r="P14" s="14">
        <f t="shared" si="4"/>
        <v>6.2696310333513177</v>
      </c>
      <c r="Q14" s="15">
        <f t="shared" si="11"/>
        <v>39.308273294361911</v>
      </c>
      <c r="R14" s="34">
        <f t="shared" si="12"/>
        <v>52133840.630000003</v>
      </c>
      <c r="S14" s="14">
        <f t="shared" si="5"/>
        <v>7.3136268395358082</v>
      </c>
      <c r="T14" s="16">
        <f t="shared" si="13"/>
        <v>53.489137547978537</v>
      </c>
    </row>
    <row r="15" spans="1:20" x14ac:dyDescent="0.25">
      <c r="A15" s="12" t="s">
        <v>6</v>
      </c>
      <c r="B15" s="11" t="s">
        <v>63</v>
      </c>
      <c r="C15" s="29">
        <v>805851</v>
      </c>
      <c r="D15" s="21">
        <f t="shared" si="0"/>
        <v>0.14812378306036572</v>
      </c>
      <c r="E15" s="22">
        <f t="shared" si="6"/>
        <v>2.1940655108114288E-2</v>
      </c>
      <c r="F15" s="31">
        <v>573334</v>
      </c>
      <c r="G15" s="21">
        <f t="shared" si="1"/>
        <v>0.10067094107847191</v>
      </c>
      <c r="H15" s="16">
        <f t="shared" si="7"/>
        <v>1.0134638377625163E-2</v>
      </c>
      <c r="I15" s="33">
        <v>29597292</v>
      </c>
      <c r="J15" s="14">
        <f t="shared" si="2"/>
        <v>21.254872811232715</v>
      </c>
      <c r="K15" s="15">
        <f t="shared" si="8"/>
        <v>451.76961822167971</v>
      </c>
      <c r="L15" s="35">
        <v>29683273</v>
      </c>
      <c r="M15" s="14">
        <f t="shared" si="3"/>
        <v>20.711380408886253</v>
      </c>
      <c r="N15" s="16">
        <f t="shared" si="9"/>
        <v>428.9612784415973</v>
      </c>
      <c r="O15" s="33">
        <f t="shared" si="10"/>
        <v>30403143</v>
      </c>
      <c r="P15" s="14">
        <f t="shared" si="4"/>
        <v>4.4495333941325557</v>
      </c>
      <c r="Q15" s="15">
        <f t="shared" si="11"/>
        <v>19.798347425500779</v>
      </c>
      <c r="R15" s="34">
        <f t="shared" si="12"/>
        <v>30256607</v>
      </c>
      <c r="S15" s="14">
        <f t="shared" si="5"/>
        <v>4.2445661082017052</v>
      </c>
      <c r="T15" s="16">
        <f t="shared" si="13"/>
        <v>18.016341446894568</v>
      </c>
    </row>
    <row r="16" spans="1:20" x14ac:dyDescent="0.25">
      <c r="A16" s="12" t="s">
        <v>7</v>
      </c>
      <c r="B16" s="11" t="s">
        <v>17</v>
      </c>
      <c r="C16" s="29">
        <v>17152600</v>
      </c>
      <c r="D16" s="21">
        <f t="shared" si="0"/>
        <v>3.1528260203452363</v>
      </c>
      <c r="E16" s="22">
        <f t="shared" si="6"/>
        <v>9.9403119145659797</v>
      </c>
      <c r="F16" s="31">
        <v>16354977.890000001</v>
      </c>
      <c r="G16" s="21">
        <f t="shared" si="1"/>
        <v>2.8717484319853712</v>
      </c>
      <c r="H16" s="16">
        <f t="shared" si="7"/>
        <v>8.2469390566104384</v>
      </c>
      <c r="I16" s="33">
        <v>0</v>
      </c>
      <c r="J16" s="21">
        <f t="shared" si="2"/>
        <v>0</v>
      </c>
      <c r="K16" s="22">
        <f t="shared" si="8"/>
        <v>0</v>
      </c>
      <c r="L16" s="35">
        <v>0</v>
      </c>
      <c r="M16" s="14">
        <f t="shared" si="3"/>
        <v>0</v>
      </c>
      <c r="N16" s="16">
        <f t="shared" si="9"/>
        <v>0</v>
      </c>
      <c r="O16" s="33">
        <f t="shared" si="10"/>
        <v>17152600</v>
      </c>
      <c r="P16" s="14">
        <f t="shared" si="4"/>
        <v>2.5103018624159374</v>
      </c>
      <c r="Q16" s="15">
        <f>P16^2</f>
        <v>6.3016154404489244</v>
      </c>
      <c r="R16" s="34">
        <f t="shared" si="12"/>
        <v>16354977.890000001</v>
      </c>
      <c r="S16" s="14">
        <f t="shared" si="5"/>
        <v>2.2943678004702326</v>
      </c>
      <c r="T16" s="16">
        <f t="shared" si="13"/>
        <v>5.2641236038346131</v>
      </c>
    </row>
    <row r="17" spans="1:20" x14ac:dyDescent="0.25">
      <c r="A17" s="12" t="s">
        <v>8</v>
      </c>
      <c r="B17" s="11" t="s">
        <v>18</v>
      </c>
      <c r="C17" s="29">
        <v>52219641</v>
      </c>
      <c r="D17" s="21">
        <f t="shared" si="0"/>
        <v>9.5985123490250412</v>
      </c>
      <c r="E17" s="22">
        <f t="shared" si="6"/>
        <v>92.131439314386213</v>
      </c>
      <c r="F17" s="31">
        <v>55693078.579999998</v>
      </c>
      <c r="G17" s="21">
        <f t="shared" si="1"/>
        <v>9.7790722898099283</v>
      </c>
      <c r="H17" s="16">
        <f t="shared" si="7"/>
        <v>95.630254849328395</v>
      </c>
      <c r="I17" s="33">
        <v>3524943</v>
      </c>
      <c r="J17" s="21">
        <f t="shared" si="2"/>
        <v>2.5313875043650982</v>
      </c>
      <c r="K17" s="22">
        <f t="shared" si="8"/>
        <v>6.4079226972557599</v>
      </c>
      <c r="L17" s="35">
        <v>3733677.6</v>
      </c>
      <c r="M17" s="14">
        <f t="shared" si="3"/>
        <v>2.6051580328671116</v>
      </c>
      <c r="N17" s="16">
        <f t="shared" si="9"/>
        <v>6.7868483762120384</v>
      </c>
      <c r="O17" s="33">
        <f t="shared" si="10"/>
        <v>55744584</v>
      </c>
      <c r="P17" s="14">
        <f t="shared" si="4"/>
        <v>8.1582811372504267</v>
      </c>
      <c r="Q17" s="15">
        <f t="shared" si="11"/>
        <v>66.557551114416114</v>
      </c>
      <c r="R17" s="34">
        <f t="shared" si="12"/>
        <v>59426756.18</v>
      </c>
      <c r="S17" s="14">
        <f t="shared" si="5"/>
        <v>8.3367178349507007</v>
      </c>
      <c r="T17" s="16">
        <f t="shared" si="13"/>
        <v>69.5008642595851</v>
      </c>
    </row>
    <row r="18" spans="1:20" x14ac:dyDescent="0.25">
      <c r="A18" s="12" t="s">
        <v>38</v>
      </c>
      <c r="B18" s="11" t="s">
        <v>19</v>
      </c>
      <c r="C18" s="29">
        <v>30883126</v>
      </c>
      <c r="D18" s="14">
        <f t="shared" si="0"/>
        <v>5.6766392991383521</v>
      </c>
      <c r="E18" s="15">
        <f t="shared" si="6"/>
        <v>32.224233732521959</v>
      </c>
      <c r="F18" s="31">
        <v>31308127.920000002</v>
      </c>
      <c r="G18" s="14">
        <f t="shared" si="1"/>
        <v>5.49735180734368</v>
      </c>
      <c r="H18" s="16">
        <f t="shared" si="7"/>
        <v>30.220876893704826</v>
      </c>
      <c r="I18" s="33">
        <v>11623720</v>
      </c>
      <c r="J18" s="14">
        <f t="shared" si="2"/>
        <v>8.3474086140509733</v>
      </c>
      <c r="K18" s="15">
        <f t="shared" si="8"/>
        <v>69.679230569932386</v>
      </c>
      <c r="L18" s="35">
        <v>12724225.76</v>
      </c>
      <c r="M18" s="14">
        <f t="shared" si="3"/>
        <v>8.8782756579407458</v>
      </c>
      <c r="N18" s="16">
        <f t="shared" si="9"/>
        <v>78.823778658383176</v>
      </c>
      <c r="O18" s="33">
        <f t="shared" si="10"/>
        <v>42506846</v>
      </c>
      <c r="P18" s="14">
        <f t="shared" si="4"/>
        <v>6.2209236313577794</v>
      </c>
      <c r="Q18" s="15">
        <f t="shared" si="11"/>
        <v>38.699890827185662</v>
      </c>
      <c r="R18" s="34">
        <f t="shared" si="12"/>
        <v>44032353.68</v>
      </c>
      <c r="S18" s="14">
        <f t="shared" si="5"/>
        <v>6.1771049243716796</v>
      </c>
      <c r="T18" s="16">
        <f t="shared" si="13"/>
        <v>38.156625246696855</v>
      </c>
    </row>
    <row r="19" spans="1:20" x14ac:dyDescent="0.25">
      <c r="A19" s="12" t="s">
        <v>39</v>
      </c>
      <c r="B19" s="11" t="s">
        <v>20</v>
      </c>
      <c r="C19" s="29">
        <v>25901938</v>
      </c>
      <c r="D19" s="14">
        <f t="shared" si="0"/>
        <v>4.76104521202436</v>
      </c>
      <c r="E19" s="15">
        <f t="shared" si="6"/>
        <v>22.667551510940083</v>
      </c>
      <c r="F19" s="31">
        <v>25568778</v>
      </c>
      <c r="G19" s="14">
        <f t="shared" si="1"/>
        <v>4.489587122840315</v>
      </c>
      <c r="H19" s="16">
        <f t="shared" si="7"/>
        <v>20.156392533573577</v>
      </c>
      <c r="I19" s="33">
        <v>32040815</v>
      </c>
      <c r="J19" s="14">
        <f t="shared" si="2"/>
        <v>23.009653977574619</v>
      </c>
      <c r="K19" s="15">
        <f t="shared" si="8"/>
        <v>529.44417616771545</v>
      </c>
      <c r="L19" s="35">
        <v>36208915.729999997</v>
      </c>
      <c r="M19" s="14">
        <f t="shared" si="3"/>
        <v>25.264620511266905</v>
      </c>
      <c r="N19" s="16">
        <f t="shared" si="9"/>
        <v>638.30104957832839</v>
      </c>
      <c r="O19" s="33">
        <f t="shared" si="10"/>
        <v>57942753</v>
      </c>
      <c r="P19" s="14">
        <f t="shared" si="4"/>
        <v>8.4799855864071141</v>
      </c>
      <c r="Q19" s="15">
        <f t="shared" si="11"/>
        <v>71.91015554567241</v>
      </c>
      <c r="R19" s="34">
        <f t="shared" si="12"/>
        <v>61777693.729999997</v>
      </c>
      <c r="S19" s="14">
        <f t="shared" si="5"/>
        <v>8.6665205073795271</v>
      </c>
      <c r="T19" s="16">
        <f t="shared" si="13"/>
        <v>75.108577704829898</v>
      </c>
    </row>
    <row r="20" spans="1:20" x14ac:dyDescent="0.25">
      <c r="A20" s="12" t="s">
        <v>40</v>
      </c>
      <c r="B20" s="11" t="s">
        <v>21</v>
      </c>
      <c r="C20" s="29">
        <v>22277936</v>
      </c>
      <c r="D20" s="14">
        <f t="shared" si="0"/>
        <v>4.0949160069252404</v>
      </c>
      <c r="E20" s="15">
        <f t="shared" si="6"/>
        <v>16.768337103772556</v>
      </c>
      <c r="F20" s="31">
        <v>26907083.219999999</v>
      </c>
      <c r="G20" s="14">
        <f t="shared" si="1"/>
        <v>4.724578325084785</v>
      </c>
      <c r="H20" s="16">
        <f t="shared" si="7"/>
        <v>22.321640349860953</v>
      </c>
      <c r="I20" s="33">
        <v>0</v>
      </c>
      <c r="J20" s="14">
        <f t="shared" si="2"/>
        <v>0</v>
      </c>
      <c r="K20" s="15">
        <f t="shared" si="8"/>
        <v>0</v>
      </c>
      <c r="L20" s="35">
        <v>0</v>
      </c>
      <c r="M20" s="14">
        <f t="shared" si="3"/>
        <v>0</v>
      </c>
      <c r="N20" s="16">
        <f t="shared" si="9"/>
        <v>0</v>
      </c>
      <c r="O20" s="33">
        <f t="shared" si="10"/>
        <v>22277936</v>
      </c>
      <c r="P20" s="14">
        <f t="shared" si="4"/>
        <v>3.2604004192707268</v>
      </c>
      <c r="Q20" s="15">
        <f t="shared" si="11"/>
        <v>10.630210893980731</v>
      </c>
      <c r="R20" s="34">
        <f t="shared" si="12"/>
        <v>26907083.219999999</v>
      </c>
      <c r="S20" s="14">
        <f t="shared" si="5"/>
        <v>3.7746761725852078</v>
      </c>
      <c r="T20" s="16">
        <f t="shared" si="13"/>
        <v>14.248180207882514</v>
      </c>
    </row>
    <row r="21" spans="1:20" x14ac:dyDescent="0.25">
      <c r="A21" s="12" t="s">
        <v>41</v>
      </c>
      <c r="B21" s="11" t="s">
        <v>22</v>
      </c>
      <c r="C21" s="29">
        <v>19227270</v>
      </c>
      <c r="D21" s="14">
        <f t="shared" si="0"/>
        <v>3.5341719130745983</v>
      </c>
      <c r="E21" s="15">
        <f t="shared" si="6"/>
        <v>12.490371111165366</v>
      </c>
      <c r="F21" s="31">
        <v>21750915.579999998</v>
      </c>
      <c r="G21" s="14">
        <f t="shared" si="1"/>
        <v>3.8192138278158918</v>
      </c>
      <c r="H21" s="16">
        <f t="shared" si="7"/>
        <v>14.586394262580116</v>
      </c>
      <c r="I21" s="33">
        <v>0</v>
      </c>
      <c r="J21" s="14">
        <f t="shared" si="2"/>
        <v>0</v>
      </c>
      <c r="K21" s="15">
        <f t="shared" si="8"/>
        <v>0</v>
      </c>
      <c r="L21" s="35">
        <v>0</v>
      </c>
      <c r="M21" s="14">
        <f t="shared" si="3"/>
        <v>0</v>
      </c>
      <c r="N21" s="16">
        <f t="shared" si="9"/>
        <v>0</v>
      </c>
      <c r="O21" s="33">
        <f t="shared" si="10"/>
        <v>19227270</v>
      </c>
      <c r="P21" s="14">
        <f t="shared" si="4"/>
        <v>2.8139320971849213</v>
      </c>
      <c r="Q21" s="15">
        <f t="shared" si="11"/>
        <v>7.9182138475675297</v>
      </c>
      <c r="R21" s="34">
        <f t="shared" si="12"/>
        <v>21750915.579999998</v>
      </c>
      <c r="S21" s="14">
        <f t="shared" si="5"/>
        <v>3.0513401285618187</v>
      </c>
      <c r="T21" s="16">
        <f t="shared" si="13"/>
        <v>9.3106765801716556</v>
      </c>
    </row>
    <row r="22" spans="1:20" x14ac:dyDescent="0.25">
      <c r="A22" s="12" t="s">
        <v>42</v>
      </c>
      <c r="B22" s="11" t="s">
        <v>23</v>
      </c>
      <c r="C22" s="29">
        <v>16317864</v>
      </c>
      <c r="D22" s="14">
        <f t="shared" si="0"/>
        <v>2.999392874296305</v>
      </c>
      <c r="E22" s="15">
        <f t="shared" si="6"/>
        <v>8.9963576143794501</v>
      </c>
      <c r="F22" s="31">
        <v>15980279.18</v>
      </c>
      <c r="G22" s="14">
        <f t="shared" si="1"/>
        <v>2.8059555926341564</v>
      </c>
      <c r="H22" s="16">
        <f t="shared" si="7"/>
        <v>7.8733867878348995</v>
      </c>
      <c r="I22" s="33">
        <v>0</v>
      </c>
      <c r="J22" s="14">
        <f t="shared" si="2"/>
        <v>0</v>
      </c>
      <c r="K22" s="15">
        <f t="shared" si="8"/>
        <v>0</v>
      </c>
      <c r="L22" s="35">
        <v>0</v>
      </c>
      <c r="M22" s="14">
        <f t="shared" si="3"/>
        <v>0</v>
      </c>
      <c r="N22" s="16">
        <f t="shared" si="9"/>
        <v>0</v>
      </c>
      <c r="O22" s="33">
        <f t="shared" si="10"/>
        <v>16317864</v>
      </c>
      <c r="P22" s="14">
        <f t="shared" si="4"/>
        <v>2.3881373313579273</v>
      </c>
      <c r="Q22" s="15">
        <f t="shared" si="11"/>
        <v>5.7031999134253626</v>
      </c>
      <c r="R22" s="34">
        <f t="shared" si="12"/>
        <v>15980279.18</v>
      </c>
      <c r="S22" s="14">
        <f t="shared" si="5"/>
        <v>2.2418029690847137</v>
      </c>
      <c r="T22" s="16">
        <f t="shared" si="13"/>
        <v>5.0256805521970378</v>
      </c>
    </row>
    <row r="23" spans="1:20" x14ac:dyDescent="0.25">
      <c r="A23" s="12" t="s">
        <v>43</v>
      </c>
      <c r="B23" s="11" t="s">
        <v>24</v>
      </c>
      <c r="C23" s="29">
        <v>10693142</v>
      </c>
      <c r="D23" s="14">
        <f t="shared" si="0"/>
        <v>1.9655105544842473</v>
      </c>
      <c r="E23" s="15">
        <f t="shared" si="6"/>
        <v>3.8632317397889731</v>
      </c>
      <c r="F23" s="31">
        <v>10029115</v>
      </c>
      <c r="G23" s="14">
        <f t="shared" si="1"/>
        <v>1.7609987288983713</v>
      </c>
      <c r="H23" s="16">
        <f t="shared" si="7"/>
        <v>3.1011165231816795</v>
      </c>
      <c r="I23" s="33">
        <v>0</v>
      </c>
      <c r="J23" s="14">
        <f t="shared" si="2"/>
        <v>0</v>
      </c>
      <c r="K23" s="15">
        <f t="shared" si="8"/>
        <v>0</v>
      </c>
      <c r="L23" s="35">
        <v>0</v>
      </c>
      <c r="M23" s="14">
        <f t="shared" si="3"/>
        <v>0</v>
      </c>
      <c r="N23" s="16">
        <f t="shared" si="9"/>
        <v>0</v>
      </c>
      <c r="O23" s="33">
        <f t="shared" si="10"/>
        <v>10693142</v>
      </c>
      <c r="P23" s="14">
        <f t="shared" si="4"/>
        <v>1.5649530845281816</v>
      </c>
      <c r="Q23" s="15">
        <f t="shared" si="11"/>
        <v>2.4490781567742701</v>
      </c>
      <c r="R23" s="34">
        <f t="shared" si="12"/>
        <v>10029115</v>
      </c>
      <c r="S23" s="14">
        <f t="shared" si="5"/>
        <v>1.4069403626208763</v>
      </c>
      <c r="T23" s="16">
        <f t="shared" si="13"/>
        <v>1.979481183971763</v>
      </c>
    </row>
    <row r="24" spans="1:20" x14ac:dyDescent="0.25">
      <c r="A24" s="12" t="s">
        <v>44</v>
      </c>
      <c r="B24" s="11" t="s">
        <v>25</v>
      </c>
      <c r="C24" s="29">
        <v>26604549</v>
      </c>
      <c r="D24" s="14">
        <f t="shared" si="0"/>
        <v>4.8901924108735608</v>
      </c>
      <c r="E24" s="15">
        <f t="shared" si="6"/>
        <v>23.913981815365368</v>
      </c>
      <c r="F24" s="31">
        <v>38359896.579999998</v>
      </c>
      <c r="G24" s="14">
        <f t="shared" si="1"/>
        <v>6.7355623221044905</v>
      </c>
      <c r="H24" s="16">
        <f t="shared" si="7"/>
        <v>45.367799794953633</v>
      </c>
      <c r="I24" s="33">
        <v>0</v>
      </c>
      <c r="J24" s="14">
        <f t="shared" si="2"/>
        <v>0</v>
      </c>
      <c r="K24" s="15">
        <f t="shared" si="8"/>
        <v>0</v>
      </c>
      <c r="L24" s="35">
        <v>0</v>
      </c>
      <c r="M24" s="14">
        <f t="shared" si="3"/>
        <v>0</v>
      </c>
      <c r="N24" s="16">
        <f t="shared" si="9"/>
        <v>0</v>
      </c>
      <c r="O24" s="33">
        <f t="shared" si="10"/>
        <v>26604549</v>
      </c>
      <c r="P24" s="14">
        <f t="shared" si="4"/>
        <v>3.893604987199379</v>
      </c>
      <c r="Q24" s="15">
        <f t="shared" si="11"/>
        <v>15.160159796343876</v>
      </c>
      <c r="R24" s="34">
        <f t="shared" si="12"/>
        <v>38359896.579999998</v>
      </c>
      <c r="S24" s="14">
        <f t="shared" si="5"/>
        <v>5.3813409063875035</v>
      </c>
      <c r="T24" s="16">
        <f t="shared" si="13"/>
        <v>28.958829950759476</v>
      </c>
    </row>
    <row r="25" spans="1:20" x14ac:dyDescent="0.25">
      <c r="A25" s="12" t="s">
        <v>45</v>
      </c>
      <c r="B25" s="11" t="s">
        <v>26</v>
      </c>
      <c r="C25" s="29">
        <v>24225262</v>
      </c>
      <c r="D25" s="14">
        <f t="shared" si="0"/>
        <v>4.452854749908508</v>
      </c>
      <c r="E25" s="15">
        <f t="shared" si="6"/>
        <v>19.827915423782763</v>
      </c>
      <c r="F25" s="31">
        <v>23758289.219999999</v>
      </c>
      <c r="G25" s="14">
        <f t="shared" si="1"/>
        <v>4.1716858483744446</v>
      </c>
      <c r="H25" s="16">
        <f t="shared" si="7"/>
        <v>17.402962817527609</v>
      </c>
      <c r="I25" s="33">
        <v>0</v>
      </c>
      <c r="J25" s="14">
        <f t="shared" si="2"/>
        <v>0</v>
      </c>
      <c r="K25" s="15">
        <f t="shared" si="8"/>
        <v>0</v>
      </c>
      <c r="L25" s="35">
        <v>0</v>
      </c>
      <c r="M25" s="14">
        <f t="shared" si="3"/>
        <v>0</v>
      </c>
      <c r="N25" s="16">
        <f t="shared" si="9"/>
        <v>0</v>
      </c>
      <c r="O25" s="33">
        <f t="shared" si="10"/>
        <v>24225262</v>
      </c>
      <c r="P25" s="14">
        <f t="shared" si="4"/>
        <v>3.5453937196759697</v>
      </c>
      <c r="Q25" s="15">
        <f t="shared" si="11"/>
        <v>12.569816627517808</v>
      </c>
      <c r="R25" s="34">
        <f t="shared" si="12"/>
        <v>23758289.219999999</v>
      </c>
      <c r="S25" s="14">
        <f t="shared" si="5"/>
        <v>3.3329457335406416</v>
      </c>
      <c r="T25" s="16">
        <f t="shared" si="13"/>
        <v>11.108527262726765</v>
      </c>
    </row>
    <row r="26" spans="1:20" x14ac:dyDescent="0.25">
      <c r="A26" s="12" t="s">
        <v>46</v>
      </c>
      <c r="B26" s="11" t="s">
        <v>27</v>
      </c>
      <c r="C26" s="29">
        <v>22301711</v>
      </c>
      <c r="D26" s="14">
        <f t="shared" si="0"/>
        <v>4.0992860988432991</v>
      </c>
      <c r="E26" s="15">
        <f t="shared" si="6"/>
        <v>16.804146520169915</v>
      </c>
      <c r="F26" s="31">
        <v>22947124.27</v>
      </c>
      <c r="G26" s="14">
        <f t="shared" si="1"/>
        <v>4.029254492678862</v>
      </c>
      <c r="H26" s="16">
        <f t="shared" si="7"/>
        <v>16.234891766772794</v>
      </c>
      <c r="I26" s="33">
        <v>712044</v>
      </c>
      <c r="J26" s="14">
        <f t="shared" si="2"/>
        <v>0.51134423568214915</v>
      </c>
      <c r="K26" s="15">
        <f t="shared" si="8"/>
        <v>0.26147292736536132</v>
      </c>
      <c r="L26" s="35">
        <v>711606.11</v>
      </c>
      <c r="M26" s="14">
        <f t="shared" si="3"/>
        <v>0.4965202067001761</v>
      </c>
      <c r="N26" s="16">
        <f t="shared" si="9"/>
        <v>0.24653231566158559</v>
      </c>
      <c r="O26" s="33">
        <f t="shared" si="10"/>
        <v>23013755</v>
      </c>
      <c r="P26" s="14">
        <f t="shared" si="4"/>
        <v>3.368088338659101</v>
      </c>
      <c r="Q26" s="15">
        <f t="shared" si="11"/>
        <v>11.344019057011423</v>
      </c>
      <c r="R26" s="34">
        <f t="shared" si="12"/>
        <v>23658730.379999999</v>
      </c>
      <c r="S26" s="14">
        <f t="shared" si="5"/>
        <v>3.3189790624583262</v>
      </c>
      <c r="T26" s="16">
        <f t="shared" si="13"/>
        <v>11.015622017036749</v>
      </c>
    </row>
    <row r="27" spans="1:20" x14ac:dyDescent="0.25">
      <c r="A27" s="12" t="s">
        <v>47</v>
      </c>
      <c r="B27" s="11" t="s">
        <v>28</v>
      </c>
      <c r="C27" s="29">
        <v>7815227</v>
      </c>
      <c r="D27" s="14">
        <f t="shared" si="0"/>
        <v>1.4365198885594395</v>
      </c>
      <c r="E27" s="15">
        <f t="shared" si="6"/>
        <v>2.0635893902268245</v>
      </c>
      <c r="F27" s="31">
        <v>8882163.3000000007</v>
      </c>
      <c r="G27" s="14">
        <f t="shared" si="1"/>
        <v>1.5596070322424027</v>
      </c>
      <c r="H27" s="16">
        <f t="shared" si="7"/>
        <v>2.4323740950199548</v>
      </c>
      <c r="I27" s="33">
        <v>0</v>
      </c>
      <c r="J27" s="14">
        <f t="shared" si="2"/>
        <v>0</v>
      </c>
      <c r="K27" s="15">
        <f t="shared" si="8"/>
        <v>0</v>
      </c>
      <c r="L27" s="35">
        <v>0</v>
      </c>
      <c r="M27" s="14">
        <f t="shared" si="3"/>
        <v>0</v>
      </c>
      <c r="N27" s="16">
        <f t="shared" si="9"/>
        <v>0</v>
      </c>
      <c r="O27" s="33">
        <f t="shared" si="10"/>
        <v>7815227</v>
      </c>
      <c r="P27" s="14">
        <f t="shared" si="4"/>
        <v>1.1437670611629327</v>
      </c>
      <c r="Q27" s="15">
        <f t="shared" si="11"/>
        <v>1.3082030902012918</v>
      </c>
      <c r="R27" s="34">
        <f t="shared" si="12"/>
        <v>8882163.3000000007</v>
      </c>
      <c r="S27" s="14">
        <f t="shared" si="5"/>
        <v>1.2460395612334527</v>
      </c>
      <c r="T27" s="16">
        <f t="shared" si="13"/>
        <v>1.5526145881588553</v>
      </c>
    </row>
    <row r="28" spans="1:20" x14ac:dyDescent="0.25">
      <c r="A28" s="12" t="s">
        <v>48</v>
      </c>
      <c r="B28" s="11" t="s">
        <v>29</v>
      </c>
      <c r="C28" s="29">
        <v>2954034</v>
      </c>
      <c r="D28" s="14">
        <f t="shared" si="0"/>
        <v>0.54298212866763762</v>
      </c>
      <c r="E28" s="15">
        <f t="shared" si="6"/>
        <v>0.29482959205243897</v>
      </c>
      <c r="F28" s="31">
        <v>2653755.7599999998</v>
      </c>
      <c r="G28" s="14">
        <f t="shared" si="1"/>
        <v>0.4659693821605127</v>
      </c>
      <c r="H28" s="16">
        <f t="shared" si="7"/>
        <v>0.21712746511104994</v>
      </c>
      <c r="I28" s="33">
        <v>0</v>
      </c>
      <c r="J28" s="14">
        <f t="shared" si="2"/>
        <v>0</v>
      </c>
      <c r="K28" s="15">
        <f t="shared" si="8"/>
        <v>0</v>
      </c>
      <c r="L28" s="35">
        <v>0</v>
      </c>
      <c r="M28" s="14">
        <f t="shared" si="3"/>
        <v>0</v>
      </c>
      <c r="N28" s="16">
        <f t="shared" si="9"/>
        <v>0</v>
      </c>
      <c r="O28" s="33">
        <f t="shared" si="10"/>
        <v>2954034</v>
      </c>
      <c r="P28" s="14">
        <f t="shared" si="4"/>
        <v>0.43232612267761172</v>
      </c>
      <c r="Q28" s="15">
        <f t="shared" si="11"/>
        <v>0.18690587634945738</v>
      </c>
      <c r="R28" s="34">
        <f t="shared" si="12"/>
        <v>2653755.7599999998</v>
      </c>
      <c r="S28" s="14">
        <f t="shared" si="5"/>
        <v>0.37228370512070497</v>
      </c>
      <c r="T28" s="16">
        <f t="shared" si="13"/>
        <v>0.13859515709840001</v>
      </c>
    </row>
    <row r="29" spans="1:20" x14ac:dyDescent="0.25">
      <c r="A29" s="12" t="s">
        <v>49</v>
      </c>
      <c r="B29" s="11" t="s">
        <v>30</v>
      </c>
      <c r="C29" s="29">
        <v>9103123</v>
      </c>
      <c r="D29" s="14">
        <f t="shared" si="0"/>
        <v>1.6732485489548632</v>
      </c>
      <c r="E29" s="15">
        <f t="shared" si="6"/>
        <v>2.7997607065795553</v>
      </c>
      <c r="F29" s="31">
        <v>10605890.529999999</v>
      </c>
      <c r="G29" s="14">
        <f t="shared" si="1"/>
        <v>1.8622739635715886</v>
      </c>
      <c r="H29" s="16">
        <f t="shared" si="7"/>
        <v>3.4680643153966346</v>
      </c>
      <c r="I29" s="33">
        <v>0</v>
      </c>
      <c r="J29" s="14">
        <f t="shared" si="2"/>
        <v>0</v>
      </c>
      <c r="K29" s="15">
        <f t="shared" si="8"/>
        <v>0</v>
      </c>
      <c r="L29" s="35">
        <v>0</v>
      </c>
      <c r="M29" s="14">
        <f t="shared" si="3"/>
        <v>0</v>
      </c>
      <c r="N29" s="16">
        <f t="shared" si="9"/>
        <v>0</v>
      </c>
      <c r="O29" s="33">
        <f t="shared" si="10"/>
        <v>9103123</v>
      </c>
      <c r="P29" s="14">
        <f t="shared" si="4"/>
        <v>1.3322520562889217</v>
      </c>
      <c r="Q29" s="15">
        <f t="shared" si="11"/>
        <v>1.7748955414860603</v>
      </c>
      <c r="R29" s="34">
        <f t="shared" si="12"/>
        <v>10605890.529999999</v>
      </c>
      <c r="S29" s="14">
        <f t="shared" si="5"/>
        <v>1.4878536608858823</v>
      </c>
      <c r="T29" s="16">
        <f t="shared" si="13"/>
        <v>2.213708516211522</v>
      </c>
    </row>
    <row r="30" spans="1:20" x14ac:dyDescent="0.25">
      <c r="A30" s="12" t="s">
        <v>50</v>
      </c>
      <c r="B30" s="11" t="s">
        <v>31</v>
      </c>
      <c r="C30" s="29">
        <v>14492718</v>
      </c>
      <c r="D30" s="14">
        <f t="shared" si="0"/>
        <v>2.6639120842278006</v>
      </c>
      <c r="E30" s="15">
        <f t="shared" si="6"/>
        <v>7.0964275924949041</v>
      </c>
      <c r="F30" s="31">
        <v>18427466.280000001</v>
      </c>
      <c r="G30" s="14">
        <f t="shared" si="1"/>
        <v>3.2356538633665681</v>
      </c>
      <c r="H30" s="16">
        <f t="shared" si="7"/>
        <v>10.469455923518998</v>
      </c>
      <c r="I30" s="33">
        <v>0</v>
      </c>
      <c r="J30" s="14">
        <f t="shared" si="2"/>
        <v>0</v>
      </c>
      <c r="K30" s="15">
        <f t="shared" si="8"/>
        <v>0</v>
      </c>
      <c r="L30" s="35">
        <v>0</v>
      </c>
      <c r="M30" s="14">
        <f t="shared" si="3"/>
        <v>0</v>
      </c>
      <c r="N30" s="16">
        <f t="shared" si="9"/>
        <v>0</v>
      </c>
      <c r="O30" s="33">
        <f t="shared" si="10"/>
        <v>14492718</v>
      </c>
      <c r="P30" s="14">
        <f t="shared" si="4"/>
        <v>2.121025208240674</v>
      </c>
      <c r="Q30" s="15">
        <f t="shared" si="11"/>
        <v>4.4987479339923944</v>
      </c>
      <c r="R30" s="34">
        <f t="shared" si="12"/>
        <v>18427466.280000001</v>
      </c>
      <c r="S30" s="14">
        <f t="shared" si="5"/>
        <v>2.5851080668799962</v>
      </c>
      <c r="T30" s="16">
        <f t="shared" si="13"/>
        <v>6.6827837174480305</v>
      </c>
    </row>
    <row r="31" spans="1:20" x14ac:dyDescent="0.25">
      <c r="A31" s="12" t="s">
        <v>51</v>
      </c>
      <c r="B31" s="11" t="s">
        <v>32</v>
      </c>
      <c r="C31" s="29">
        <v>8248338</v>
      </c>
      <c r="D31" s="14">
        <f t="shared" si="0"/>
        <v>1.5161301884846836</v>
      </c>
      <c r="E31" s="15">
        <f t="shared" si="6"/>
        <v>2.2986507484346022</v>
      </c>
      <c r="F31" s="31">
        <v>9339659.5500000007</v>
      </c>
      <c r="G31" s="14">
        <f t="shared" si="1"/>
        <v>1.6399381795795076</v>
      </c>
      <c r="H31" s="16">
        <f t="shared" si="7"/>
        <v>2.6893972328425493</v>
      </c>
      <c r="I31" s="33">
        <v>0</v>
      </c>
      <c r="J31" s="14">
        <f t="shared" si="2"/>
        <v>0</v>
      </c>
      <c r="K31" s="15">
        <f t="shared" si="8"/>
        <v>0</v>
      </c>
      <c r="L31" s="35">
        <v>0</v>
      </c>
      <c r="M31" s="14">
        <f t="shared" si="3"/>
        <v>0</v>
      </c>
      <c r="N31" s="16">
        <f t="shared" si="9"/>
        <v>0</v>
      </c>
      <c r="O31" s="33">
        <f t="shared" si="10"/>
        <v>8248338</v>
      </c>
      <c r="P31" s="14">
        <f t="shared" si="4"/>
        <v>1.2071533320450631</v>
      </c>
      <c r="Q31" s="15">
        <f t="shared" si="11"/>
        <v>1.4572191670674985</v>
      </c>
      <c r="R31" s="34">
        <f t="shared" si="12"/>
        <v>9339659.5500000007</v>
      </c>
      <c r="S31" s="14">
        <f t="shared" si="5"/>
        <v>1.3102196947619538</v>
      </c>
      <c r="T31" s="16">
        <f t="shared" si="13"/>
        <v>1.7166756485421073</v>
      </c>
    </row>
    <row r="32" spans="1:20" x14ac:dyDescent="0.25">
      <c r="A32" s="12" t="s">
        <v>52</v>
      </c>
      <c r="B32" s="11" t="s">
        <v>33</v>
      </c>
      <c r="C32" s="29">
        <v>3034941</v>
      </c>
      <c r="D32" s="14">
        <f t="shared" si="0"/>
        <v>0.55785367553680443</v>
      </c>
      <c r="E32" s="15">
        <f t="shared" si="6"/>
        <v>0.31120072330992227</v>
      </c>
      <c r="F32" s="31">
        <v>3764886.46</v>
      </c>
      <c r="G32" s="14">
        <f t="shared" si="1"/>
        <v>0.66107131790857809</v>
      </c>
      <c r="H32" s="16">
        <f t="shared" si="7"/>
        <v>0.43701528736138434</v>
      </c>
      <c r="I32" s="33">
        <v>0</v>
      </c>
      <c r="J32" s="14">
        <f t="shared" si="2"/>
        <v>0</v>
      </c>
      <c r="K32" s="15">
        <f t="shared" si="8"/>
        <v>0</v>
      </c>
      <c r="L32" s="35">
        <v>0</v>
      </c>
      <c r="M32" s="14">
        <f t="shared" si="3"/>
        <v>0</v>
      </c>
      <c r="N32" s="16">
        <f t="shared" si="9"/>
        <v>0</v>
      </c>
      <c r="O32" s="33">
        <f t="shared" si="10"/>
        <v>3034941</v>
      </c>
      <c r="P32" s="14">
        <f t="shared" si="4"/>
        <v>0.44416695105246368</v>
      </c>
      <c r="Q32" s="15">
        <f t="shared" si="11"/>
        <v>0.19728428040724166</v>
      </c>
      <c r="R32" s="34">
        <f t="shared" si="12"/>
        <v>3764886.46</v>
      </c>
      <c r="S32" s="14">
        <f t="shared" si="5"/>
        <v>0.52815933621848254</v>
      </c>
      <c r="T32" s="16">
        <f t="shared" si="13"/>
        <v>0.27895228443474807</v>
      </c>
    </row>
    <row r="33" spans="1:20" x14ac:dyDescent="0.25">
      <c r="A33" s="12" t="s">
        <v>53</v>
      </c>
      <c r="B33" s="11" t="s">
        <v>34</v>
      </c>
      <c r="C33" s="29">
        <v>10451752</v>
      </c>
      <c r="D33" s="14">
        <f t="shared" si="0"/>
        <v>1.9211405655000038</v>
      </c>
      <c r="E33" s="15">
        <f t="shared" si="6"/>
        <v>3.6907810724096741</v>
      </c>
      <c r="F33" s="31">
        <v>10836759.689999999</v>
      </c>
      <c r="G33" s="14">
        <f t="shared" si="1"/>
        <v>1.9028119669050665</v>
      </c>
      <c r="H33" s="16">
        <f t="shared" si="7"/>
        <v>3.6206933813971278</v>
      </c>
      <c r="I33" s="33">
        <v>0</v>
      </c>
      <c r="J33" s="14">
        <f t="shared" si="2"/>
        <v>0</v>
      </c>
      <c r="K33" s="15">
        <f t="shared" si="8"/>
        <v>0</v>
      </c>
      <c r="L33" s="35">
        <v>0</v>
      </c>
      <c r="M33" s="14">
        <f t="shared" si="3"/>
        <v>0</v>
      </c>
      <c r="N33" s="16">
        <f t="shared" si="9"/>
        <v>0</v>
      </c>
      <c r="O33" s="33">
        <f t="shared" si="10"/>
        <v>10451752</v>
      </c>
      <c r="P33" s="14">
        <f t="shared" si="4"/>
        <v>1.5296253927165269</v>
      </c>
      <c r="Q33" s="15">
        <f t="shared" si="11"/>
        <v>2.3397538420431889</v>
      </c>
      <c r="R33" s="34">
        <f t="shared" si="12"/>
        <v>10836759.689999999</v>
      </c>
      <c r="S33" s="14">
        <f t="shared" si="5"/>
        <v>1.5202412783065997</v>
      </c>
      <c r="T33" s="16">
        <f t="shared" si="13"/>
        <v>2.3111335442672845</v>
      </c>
    </row>
    <row r="34" spans="1:20" x14ac:dyDescent="0.25">
      <c r="A34" s="12" t="s">
        <v>54</v>
      </c>
      <c r="B34" s="11" t="s">
        <v>35</v>
      </c>
      <c r="C34" s="29">
        <v>13734538</v>
      </c>
      <c r="D34" s="14">
        <f t="shared" si="0"/>
        <v>2.5245507260602138</v>
      </c>
      <c r="E34" s="15">
        <f t="shared" si="6"/>
        <v>6.3733563684511525</v>
      </c>
      <c r="F34" s="31">
        <v>307993.3</v>
      </c>
      <c r="G34" s="14">
        <f t="shared" si="1"/>
        <v>5.4080126692057542E-2</v>
      </c>
      <c r="H34" s="16">
        <f t="shared" si="7"/>
        <v>2.9246601030289946E-3</v>
      </c>
      <c r="I34" s="33">
        <v>0</v>
      </c>
      <c r="J34" s="14">
        <f t="shared" si="2"/>
        <v>0</v>
      </c>
      <c r="K34" s="15">
        <f t="shared" si="8"/>
        <v>0</v>
      </c>
      <c r="L34" s="35">
        <v>0</v>
      </c>
      <c r="M34" s="14">
        <f t="shared" si="3"/>
        <v>0</v>
      </c>
      <c r="N34" s="16">
        <f t="shared" si="9"/>
        <v>0</v>
      </c>
      <c r="O34" s="33">
        <f t="shared" si="10"/>
        <v>13734538</v>
      </c>
      <c r="P34" s="14">
        <f t="shared" si="4"/>
        <v>2.0100647319253331</v>
      </c>
      <c r="Q34" s="15">
        <f t="shared" si="11"/>
        <v>4.0403602265300611</v>
      </c>
      <c r="R34" s="34">
        <f t="shared" si="12"/>
        <v>307993.3</v>
      </c>
      <c r="S34" s="14">
        <f t="shared" si="5"/>
        <v>4.3207023270428177E-2</v>
      </c>
      <c r="T34" s="16">
        <f t="shared" si="13"/>
        <v>1.8668468598913219E-3</v>
      </c>
    </row>
    <row r="35" spans="1:20" x14ac:dyDescent="0.25">
      <c r="A35" s="12" t="s">
        <v>55</v>
      </c>
      <c r="B35" s="11" t="s">
        <v>36</v>
      </c>
      <c r="C35" s="29">
        <v>29345957</v>
      </c>
      <c r="D35" s="14">
        <f t="shared" si="0"/>
        <v>5.3940916724888606</v>
      </c>
      <c r="E35" s="15">
        <f t="shared" si="6"/>
        <v>29.096224971213672</v>
      </c>
      <c r="F35" s="31">
        <v>27063163.359999999</v>
      </c>
      <c r="G35" s="14">
        <f t="shared" si="1"/>
        <v>4.7519842256200047</v>
      </c>
      <c r="H35" s="16">
        <f t="shared" si="7"/>
        <v>22.581354080541356</v>
      </c>
      <c r="I35" s="33">
        <v>5844867</v>
      </c>
      <c r="J35" s="14">
        <f t="shared" si="2"/>
        <v>4.1974078129705692</v>
      </c>
      <c r="K35" s="15">
        <f t="shared" si="8"/>
        <v>17.618232348386378</v>
      </c>
      <c r="L35" s="35">
        <v>3576694.59</v>
      </c>
      <c r="M35" s="14">
        <f t="shared" si="3"/>
        <v>2.4956237898662805</v>
      </c>
      <c r="N35" s="16">
        <f t="shared" si="9"/>
        <v>6.2281381005465368</v>
      </c>
      <c r="O35" s="33">
        <f t="shared" si="10"/>
        <v>35190824</v>
      </c>
      <c r="P35" s="14">
        <f t="shared" si="4"/>
        <v>5.1502157706208669</v>
      </c>
      <c r="Q35" s="15">
        <f t="shared" si="11"/>
        <v>26.524722483951891</v>
      </c>
      <c r="R35" s="34">
        <f>F35+L35</f>
        <v>30639857.949999999</v>
      </c>
      <c r="S35" s="14">
        <f t="shared" si="5"/>
        <v>4.2983306956620932</v>
      </c>
      <c r="T35" s="16">
        <f t="shared" si="13"/>
        <v>18.475646769270973</v>
      </c>
    </row>
    <row r="36" spans="1:20" x14ac:dyDescent="0.25">
      <c r="A36" s="12" t="s">
        <v>56</v>
      </c>
      <c r="B36" s="11" t="s">
        <v>64</v>
      </c>
      <c r="C36" s="29">
        <v>0</v>
      </c>
      <c r="D36" s="14">
        <f t="shared" si="0"/>
        <v>0</v>
      </c>
      <c r="E36" s="15">
        <f>D36^2</f>
        <v>0</v>
      </c>
      <c r="F36" s="31">
        <v>842688.35</v>
      </c>
      <c r="G36" s="14">
        <f t="shared" si="1"/>
        <v>0.14796650683609328</v>
      </c>
      <c r="H36" s="16">
        <f>G36^2</f>
        <v>2.1894087145275638E-2</v>
      </c>
      <c r="I36" s="33">
        <v>0</v>
      </c>
      <c r="J36" s="14">
        <f t="shared" si="2"/>
        <v>0</v>
      </c>
      <c r="K36" s="15">
        <f>J36^2</f>
        <v>0</v>
      </c>
      <c r="L36" s="36">
        <v>0</v>
      </c>
      <c r="M36" s="14">
        <f t="shared" si="3"/>
        <v>0</v>
      </c>
      <c r="N36" s="16">
        <f>M36^2</f>
        <v>0</v>
      </c>
      <c r="O36" s="33">
        <v>0</v>
      </c>
      <c r="P36" s="14">
        <f t="shared" si="4"/>
        <v>0</v>
      </c>
      <c r="Q36" s="15">
        <f>P36^2</f>
        <v>0</v>
      </c>
      <c r="R36" s="34">
        <f>F36+L36</f>
        <v>842688.35</v>
      </c>
      <c r="S36" s="14">
        <f>R36/$R$38*100</f>
        <v>0.1182170363711442</v>
      </c>
      <c r="T36" s="16">
        <f>S36^2</f>
        <v>1.397526768837643E-2</v>
      </c>
    </row>
    <row r="37" spans="1:20" ht="15.75" customHeight="1" x14ac:dyDescent="0.25">
      <c r="A37" s="13" t="s">
        <v>59</v>
      </c>
      <c r="B37" s="11" t="s">
        <v>37</v>
      </c>
      <c r="C37" s="29">
        <v>18397930</v>
      </c>
      <c r="D37" s="14">
        <f t="shared" si="0"/>
        <v>3.3817306078664595</v>
      </c>
      <c r="E37" s="15">
        <f t="shared" si="6"/>
        <v>11.436101904180854</v>
      </c>
      <c r="F37" s="32">
        <v>0</v>
      </c>
      <c r="G37" s="14">
        <f t="shared" si="1"/>
        <v>0</v>
      </c>
      <c r="H37" s="16">
        <f t="shared" si="7"/>
        <v>0</v>
      </c>
      <c r="I37" s="33">
        <v>0</v>
      </c>
      <c r="J37" s="14">
        <f t="shared" si="2"/>
        <v>0</v>
      </c>
      <c r="K37" s="15">
        <f t="shared" si="8"/>
        <v>0</v>
      </c>
      <c r="L37" s="36">
        <v>0</v>
      </c>
      <c r="M37" s="14">
        <f t="shared" si="3"/>
        <v>0</v>
      </c>
      <c r="N37" s="16">
        <f t="shared" si="9"/>
        <v>0</v>
      </c>
      <c r="O37" s="33">
        <f t="shared" si="10"/>
        <v>18397930</v>
      </c>
      <c r="P37" s="14">
        <f t="shared" si="4"/>
        <v>2.6925572766576527</v>
      </c>
      <c r="Q37" s="15">
        <f t="shared" si="11"/>
        <v>7.2498646880820754</v>
      </c>
      <c r="R37" s="34">
        <f t="shared" si="12"/>
        <v>0</v>
      </c>
      <c r="S37" s="14">
        <f>R37/$R$38*100</f>
        <v>0</v>
      </c>
      <c r="T37" s="16">
        <f>S37^2</f>
        <v>0</v>
      </c>
    </row>
    <row r="38" spans="1:20" x14ac:dyDescent="0.25">
      <c r="A38" s="3"/>
      <c r="B38" s="2" t="s">
        <v>58</v>
      </c>
      <c r="C38" s="38">
        <f>SUM(C10:C37)</f>
        <v>544038900</v>
      </c>
      <c r="D38" s="23">
        <f t="shared" ref="D38:T38" si="14">SUM(D10:D37)</f>
        <v>100</v>
      </c>
      <c r="E38" s="23">
        <f t="shared" si="14"/>
        <v>562.93927343580901</v>
      </c>
      <c r="F38" s="26">
        <f>SUM(F10:F37)</f>
        <v>569512903.9799999</v>
      </c>
      <c r="G38" s="24">
        <f t="shared" si="14"/>
        <v>99.999999999999986</v>
      </c>
      <c r="H38" s="25">
        <f t="shared" si="14"/>
        <v>624.47315096571458</v>
      </c>
      <c r="I38" s="26">
        <f t="shared" si="14"/>
        <v>139249443</v>
      </c>
      <c r="J38" s="24">
        <f t="shared" si="14"/>
        <v>99.999999999999986</v>
      </c>
      <c r="K38" s="26">
        <f t="shared" si="14"/>
        <v>1609.2540421924657</v>
      </c>
      <c r="L38" s="26">
        <f t="shared" si="14"/>
        <v>143318660.63000003</v>
      </c>
      <c r="M38" s="24">
        <f t="shared" si="14"/>
        <v>99.999999999999986</v>
      </c>
      <c r="N38" s="37">
        <f t="shared" si="14"/>
        <v>1695.2534990533234</v>
      </c>
      <c r="O38" s="37">
        <f>SUM(O10:O37)</f>
        <v>683288343</v>
      </c>
      <c r="P38" s="25">
        <f t="shared" si="14"/>
        <v>99.999999999999986</v>
      </c>
      <c r="Q38" s="25">
        <f t="shared" si="14"/>
        <v>534.57165126991868</v>
      </c>
      <c r="R38" s="26">
        <f>SUM(R10:R37)</f>
        <v>712831564.61000001</v>
      </c>
      <c r="S38" s="17">
        <f t="shared" si="14"/>
        <v>100</v>
      </c>
      <c r="T38" s="20">
        <f t="shared" si="14"/>
        <v>583.45217454970555</v>
      </c>
    </row>
    <row r="39" spans="1:20" x14ac:dyDescent="0.25">
      <c r="L39" s="18"/>
      <c r="P39" s="19"/>
      <c r="Q39" s="19"/>
      <c r="R39" s="19"/>
      <c r="S39" s="19"/>
      <c r="T39" s="19"/>
    </row>
    <row r="40" spans="1:20" x14ac:dyDescent="0.25">
      <c r="F40" s="28"/>
    </row>
    <row r="41" spans="1:20" x14ac:dyDescent="0.25">
      <c r="B41" s="27" t="s">
        <v>68</v>
      </c>
    </row>
    <row r="42" spans="1:20" x14ac:dyDescent="0.25">
      <c r="B42" s="27" t="s">
        <v>72</v>
      </c>
    </row>
    <row r="43" spans="1:20" x14ac:dyDescent="0.25">
      <c r="B43" s="27" t="s">
        <v>71</v>
      </c>
    </row>
    <row r="44" spans="1:20" x14ac:dyDescent="0.25">
      <c r="B44" s="27" t="s">
        <v>69</v>
      </c>
    </row>
    <row r="45" spans="1:20" x14ac:dyDescent="0.25">
      <c r="B45" s="27" t="s">
        <v>70</v>
      </c>
    </row>
    <row r="50" spans="2:2" x14ac:dyDescent="0.25">
      <c r="B50" s="27"/>
    </row>
    <row r="51" spans="2:2" x14ac:dyDescent="0.25">
      <c r="B51" s="27"/>
    </row>
    <row r="52" spans="2:2" x14ac:dyDescent="0.25">
      <c r="B52" s="27"/>
    </row>
  </sheetData>
  <mergeCells count="11">
    <mergeCell ref="A4:T4"/>
    <mergeCell ref="B7:B9"/>
    <mergeCell ref="L8:N8"/>
    <mergeCell ref="O7:T7"/>
    <mergeCell ref="O8:Q8"/>
    <mergeCell ref="R8:T8"/>
    <mergeCell ref="C7:H7"/>
    <mergeCell ref="C8:E8"/>
    <mergeCell ref="F8:H8"/>
    <mergeCell ref="I7:N7"/>
    <mergeCell ref="I8:K8"/>
  </mergeCells>
  <pageMargins left="0.39370078740157483" right="0.39370078740157483" top="0.78740157480314965" bottom="0.78740157480314965" header="0.31496062992125984" footer="0.31496062992125984"/>
  <pageSetup paperSize="9" scale="52" orientation="landscape" r:id="rId1"/>
  <headerFooter>
    <oddHeader>&amp;L&amp;G&amp;C&amp;"+,Regular"&amp;10Statistika tržišta osiguranja&amp;R&amp;"+,Regular"&amp;10Godišnje izvješće</oddHeader>
    <oddFooter>&amp;C&amp;"+,Regular"&amp;10U izvješće su uključeni podatci zaključno s 31.12.2018. godine.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BiH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KOC</dc:creator>
  <cp:lastModifiedBy>Muamer</cp:lastModifiedBy>
  <cp:lastPrinted>2018-11-02T14:40:26Z</cp:lastPrinted>
  <dcterms:created xsi:type="dcterms:W3CDTF">2018-01-08T12:56:16Z</dcterms:created>
  <dcterms:modified xsi:type="dcterms:W3CDTF">2019-10-22T12:08:01Z</dcterms:modified>
</cp:coreProperties>
</file>