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90" windowWidth="15075" windowHeight="3645"/>
  </bookViews>
  <sheets>
    <sheet name="BiH" sheetId="18" r:id="rId1"/>
    <sheet name="FBiH" sheetId="19" r:id="rId2"/>
    <sheet name="RS" sheetId="20" r:id="rId3"/>
  </sheets>
  <definedNames>
    <definedName name="_xlnm.Print_Area" localSheetId="0">BiH!$A$1:$L$37</definedName>
  </definedNames>
  <calcPr calcId="145621"/>
</workbook>
</file>

<file path=xl/calcChain.xml><?xml version="1.0" encoding="utf-8"?>
<calcChain xmlns="http://schemas.openxmlformats.org/spreadsheetml/2006/main">
  <c r="J15" i="20" l="1"/>
  <c r="C30" i="19" l="1"/>
  <c r="C36" i="20" l="1"/>
  <c r="D30" i="19" l="1"/>
  <c r="C10" i="18" l="1"/>
  <c r="C33" i="18"/>
  <c r="C24" i="18" l="1"/>
  <c r="D15" i="18"/>
  <c r="D14" i="18"/>
  <c r="C15" i="18"/>
  <c r="C14" i="18"/>
  <c r="E15" i="20"/>
  <c r="J11" i="19"/>
  <c r="E11" i="19"/>
  <c r="H26" i="18" l="1"/>
  <c r="D26" i="18"/>
  <c r="C26" i="18"/>
  <c r="C11" i="18" l="1"/>
  <c r="I36" i="18" l="1"/>
  <c r="H36" i="18"/>
  <c r="D36" i="18"/>
  <c r="C36" i="18"/>
  <c r="I35" i="18"/>
  <c r="H35" i="18"/>
  <c r="D35" i="18"/>
  <c r="C35" i="18"/>
  <c r="I34" i="18" l="1"/>
  <c r="H34" i="18"/>
  <c r="D34" i="18"/>
  <c r="C34" i="18"/>
  <c r="I33" i="18"/>
  <c r="H33" i="18"/>
  <c r="D33" i="18"/>
  <c r="I32" i="18"/>
  <c r="H32" i="18"/>
  <c r="D32" i="18"/>
  <c r="C32" i="18"/>
  <c r="I31" i="18"/>
  <c r="H31" i="18"/>
  <c r="D31" i="18"/>
  <c r="C31" i="18"/>
  <c r="I30" i="18" l="1"/>
  <c r="H30" i="18"/>
  <c r="D30" i="18"/>
  <c r="C30" i="18"/>
  <c r="I29" i="18"/>
  <c r="H29" i="18"/>
  <c r="D29" i="18"/>
  <c r="C29" i="18"/>
  <c r="I28" i="18"/>
  <c r="H28" i="18"/>
  <c r="D28" i="18"/>
  <c r="C28" i="18"/>
  <c r="I27" i="18"/>
  <c r="H27" i="18"/>
  <c r="D27" i="18"/>
  <c r="C27" i="18"/>
  <c r="E26" i="20"/>
  <c r="J26" i="20"/>
  <c r="I25" i="18"/>
  <c r="H25" i="18"/>
  <c r="D25" i="18"/>
  <c r="C25" i="18"/>
  <c r="I24" i="18" l="1"/>
  <c r="H24" i="18"/>
  <c r="D24" i="18"/>
  <c r="I23" i="18" l="1"/>
  <c r="H23" i="18"/>
  <c r="D23" i="18"/>
  <c r="C23" i="18"/>
  <c r="I22" i="18" l="1"/>
  <c r="H22" i="18"/>
  <c r="D22" i="18"/>
  <c r="C22" i="18"/>
  <c r="I21" i="18" l="1"/>
  <c r="H21" i="18"/>
  <c r="D21" i="18"/>
  <c r="C21" i="18"/>
  <c r="I20" i="18"/>
  <c r="H20" i="18"/>
  <c r="D20" i="18"/>
  <c r="C20" i="18"/>
  <c r="I19" i="18" l="1"/>
  <c r="H19" i="18"/>
  <c r="D19" i="18"/>
  <c r="C19" i="18"/>
  <c r="I18" i="18" l="1"/>
  <c r="H18" i="18"/>
  <c r="D18" i="18"/>
  <c r="C18" i="18"/>
  <c r="I17" i="18"/>
  <c r="H17" i="18"/>
  <c r="D17" i="18"/>
  <c r="C17" i="18"/>
  <c r="I16" i="18"/>
  <c r="H16" i="18"/>
  <c r="D16" i="18"/>
  <c r="C16" i="18"/>
  <c r="I15" i="18"/>
  <c r="H15" i="18"/>
  <c r="I10" i="18"/>
  <c r="I12" i="18"/>
  <c r="I13" i="18"/>
  <c r="I14" i="18"/>
  <c r="H10" i="18"/>
  <c r="H12" i="18"/>
  <c r="H13" i="18"/>
  <c r="H14" i="18"/>
  <c r="D10" i="18"/>
  <c r="D12" i="18"/>
  <c r="D13" i="18"/>
  <c r="C12" i="18"/>
  <c r="C13" i="18"/>
  <c r="I11" i="18"/>
  <c r="H11" i="18"/>
  <c r="D11" i="18"/>
  <c r="C37" i="18" l="1"/>
  <c r="J10" i="20"/>
  <c r="J12" i="20"/>
  <c r="J13" i="20"/>
  <c r="J14" i="20"/>
  <c r="J16" i="20"/>
  <c r="J17" i="20"/>
  <c r="J18" i="20"/>
  <c r="J19" i="20"/>
  <c r="J20" i="20"/>
  <c r="J21" i="20"/>
  <c r="J22" i="20"/>
  <c r="J23" i="20"/>
  <c r="J24" i="20"/>
  <c r="J25" i="20"/>
  <c r="J27" i="20"/>
  <c r="J28" i="20"/>
  <c r="J29" i="20"/>
  <c r="J30" i="20"/>
  <c r="J31" i="20"/>
  <c r="J32" i="20"/>
  <c r="J33" i="20"/>
  <c r="J34" i="20"/>
  <c r="J35" i="20"/>
  <c r="E10" i="20" l="1"/>
  <c r="E12" i="20"/>
  <c r="E13" i="20"/>
  <c r="E14" i="20"/>
  <c r="E16" i="20"/>
  <c r="E17" i="20"/>
  <c r="E18" i="20"/>
  <c r="E19" i="20"/>
  <c r="E20" i="20"/>
  <c r="E21" i="20"/>
  <c r="E22" i="20"/>
  <c r="E23" i="20"/>
  <c r="E24" i="20"/>
  <c r="E25" i="20"/>
  <c r="E27" i="20"/>
  <c r="E28" i="20"/>
  <c r="E29" i="20"/>
  <c r="E30" i="20"/>
  <c r="E31" i="20"/>
  <c r="E32" i="20"/>
  <c r="E33" i="20"/>
  <c r="E34" i="20"/>
  <c r="E35" i="20"/>
  <c r="E11" i="20" l="1"/>
  <c r="I36" i="20" l="1"/>
  <c r="H36" i="20"/>
  <c r="D36" i="20"/>
  <c r="J11" i="20"/>
  <c r="I30" i="19"/>
  <c r="H30" i="19"/>
  <c r="J29" i="19"/>
  <c r="E29" i="19"/>
  <c r="J28" i="19"/>
  <c r="E28" i="19"/>
  <c r="J27" i="19"/>
  <c r="E27" i="19"/>
  <c r="J26" i="19"/>
  <c r="E26" i="19"/>
  <c r="J25" i="19"/>
  <c r="E25" i="19"/>
  <c r="J24" i="19"/>
  <c r="E24" i="19"/>
  <c r="J23" i="19"/>
  <c r="E23" i="19"/>
  <c r="J22" i="19"/>
  <c r="E22" i="19"/>
  <c r="J21" i="19"/>
  <c r="E21" i="19"/>
  <c r="J20" i="19"/>
  <c r="E20" i="19"/>
  <c r="J19" i="19"/>
  <c r="E19" i="19"/>
  <c r="J18" i="19"/>
  <c r="E18" i="19"/>
  <c r="J17" i="19"/>
  <c r="E17" i="19"/>
  <c r="J16" i="19"/>
  <c r="E16" i="19"/>
  <c r="J15" i="19"/>
  <c r="E15" i="19"/>
  <c r="J14" i="19"/>
  <c r="E14" i="19"/>
  <c r="J13" i="19"/>
  <c r="E13" i="19"/>
  <c r="J12" i="19"/>
  <c r="E12" i="19"/>
  <c r="J10" i="19"/>
  <c r="E10" i="19"/>
  <c r="L26" i="20" l="1"/>
  <c r="L15" i="20"/>
  <c r="K15" i="20"/>
  <c r="K11" i="19"/>
  <c r="K26" i="20"/>
  <c r="F26" i="20"/>
  <c r="F15" i="20"/>
  <c r="G26" i="20"/>
  <c r="G16" i="20"/>
  <c r="G15" i="20"/>
  <c r="F11" i="20"/>
  <c r="F12" i="20"/>
  <c r="F14" i="20"/>
  <c r="F17" i="20"/>
  <c r="F19" i="20"/>
  <c r="F21" i="20"/>
  <c r="F23" i="20"/>
  <c r="F25" i="20"/>
  <c r="F28" i="20"/>
  <c r="F30" i="20"/>
  <c r="F32" i="20"/>
  <c r="F34" i="20"/>
  <c r="F10" i="20"/>
  <c r="F13" i="20"/>
  <c r="F16" i="20"/>
  <c r="F18" i="20"/>
  <c r="F20" i="20"/>
  <c r="F22" i="20"/>
  <c r="F24" i="20"/>
  <c r="F27" i="20"/>
  <c r="F29" i="20"/>
  <c r="F31" i="20"/>
  <c r="F33" i="20"/>
  <c r="F35" i="20"/>
  <c r="K11" i="20"/>
  <c r="K12" i="20"/>
  <c r="K14" i="20"/>
  <c r="K17" i="20"/>
  <c r="K19" i="20"/>
  <c r="K21" i="20"/>
  <c r="K23" i="20"/>
  <c r="K25" i="20"/>
  <c r="K28" i="20"/>
  <c r="K30" i="20"/>
  <c r="K32" i="20"/>
  <c r="K34" i="20"/>
  <c r="K10" i="20"/>
  <c r="K13" i="20"/>
  <c r="K16" i="20"/>
  <c r="K18" i="20"/>
  <c r="K20" i="20"/>
  <c r="K22" i="20"/>
  <c r="K24" i="20"/>
  <c r="K27" i="20"/>
  <c r="K29" i="20"/>
  <c r="K31" i="20"/>
  <c r="K33" i="20"/>
  <c r="K35" i="20"/>
  <c r="G11" i="20"/>
  <c r="G10" i="20"/>
  <c r="G13" i="20"/>
  <c r="G18" i="20"/>
  <c r="G20" i="20"/>
  <c r="G22" i="20"/>
  <c r="G24" i="20"/>
  <c r="G27" i="20"/>
  <c r="G29" i="20"/>
  <c r="G31" i="20"/>
  <c r="G33" i="20"/>
  <c r="G35" i="20"/>
  <c r="G12" i="20"/>
  <c r="G14" i="20"/>
  <c r="G17" i="20"/>
  <c r="G19" i="20"/>
  <c r="G21" i="20"/>
  <c r="G23" i="20"/>
  <c r="G25" i="20"/>
  <c r="G28" i="20"/>
  <c r="G30" i="20"/>
  <c r="G32" i="20"/>
  <c r="G34" i="20"/>
  <c r="L11" i="20"/>
  <c r="L10" i="20"/>
  <c r="L13" i="20"/>
  <c r="L16" i="20"/>
  <c r="L18" i="20"/>
  <c r="L20" i="20"/>
  <c r="L22" i="20"/>
  <c r="L24" i="20"/>
  <c r="L27" i="20"/>
  <c r="L29" i="20"/>
  <c r="L31" i="20"/>
  <c r="L33" i="20"/>
  <c r="L35" i="20"/>
  <c r="L12" i="20"/>
  <c r="L14" i="20"/>
  <c r="L17" i="20"/>
  <c r="L19" i="20"/>
  <c r="L21" i="20"/>
  <c r="L23" i="20"/>
  <c r="L25" i="20"/>
  <c r="L28" i="20"/>
  <c r="L30" i="20"/>
  <c r="L32" i="20"/>
  <c r="L34" i="20"/>
  <c r="K28" i="19"/>
  <c r="K26" i="19"/>
  <c r="K24" i="19"/>
  <c r="K22" i="19"/>
  <c r="K20" i="19"/>
  <c r="K18" i="19"/>
  <c r="K16" i="19"/>
  <c r="K14" i="19"/>
  <c r="K12" i="19"/>
  <c r="K29" i="19"/>
  <c r="K27" i="19"/>
  <c r="K25" i="19"/>
  <c r="K23" i="19"/>
  <c r="K21" i="19"/>
  <c r="K19" i="19"/>
  <c r="K17" i="19"/>
  <c r="K15" i="19"/>
  <c r="K13" i="19"/>
  <c r="K10" i="19"/>
  <c r="L29" i="19"/>
  <c r="L27" i="19"/>
  <c r="L25" i="19"/>
  <c r="L23" i="19"/>
  <c r="L21" i="19"/>
  <c r="L19" i="19"/>
  <c r="L17" i="19"/>
  <c r="L15" i="19"/>
  <c r="L13" i="19"/>
  <c r="L10" i="19"/>
  <c r="L11" i="19"/>
  <c r="L28" i="19"/>
  <c r="L26" i="19"/>
  <c r="L24" i="19"/>
  <c r="L22" i="19"/>
  <c r="L20" i="19"/>
  <c r="L18" i="19"/>
  <c r="L16" i="19"/>
  <c r="L14" i="19"/>
  <c r="L12" i="19"/>
  <c r="E36" i="20"/>
  <c r="J36" i="20"/>
  <c r="G29" i="19"/>
  <c r="G27" i="19"/>
  <c r="G25" i="19"/>
  <c r="G23" i="19"/>
  <c r="G21" i="19"/>
  <c r="G19" i="19"/>
  <c r="G17" i="19"/>
  <c r="G15" i="19"/>
  <c r="G13" i="19"/>
  <c r="G10" i="19"/>
  <c r="E30" i="19"/>
  <c r="G28" i="19"/>
  <c r="G26" i="19"/>
  <c r="G24" i="19"/>
  <c r="G22" i="19"/>
  <c r="G20" i="19"/>
  <c r="G18" i="19"/>
  <c r="G16" i="19"/>
  <c r="G14" i="19"/>
  <c r="G12" i="19"/>
  <c r="G11" i="19"/>
  <c r="F29" i="19"/>
  <c r="F25" i="19"/>
  <c r="F21" i="19"/>
  <c r="F17" i="19"/>
  <c r="F13" i="19"/>
  <c r="F11" i="19"/>
  <c r="F28" i="19"/>
  <c r="F26" i="19"/>
  <c r="F24" i="19"/>
  <c r="F22" i="19"/>
  <c r="F20" i="19"/>
  <c r="F18" i="19"/>
  <c r="F16" i="19"/>
  <c r="F14" i="19"/>
  <c r="F12" i="19"/>
  <c r="F27" i="19"/>
  <c r="F23" i="19"/>
  <c r="F19" i="19"/>
  <c r="F15" i="19"/>
  <c r="F10" i="19"/>
  <c r="J30" i="19"/>
  <c r="D37" i="18"/>
  <c r="G36" i="20" l="1"/>
  <c r="F36" i="20"/>
  <c r="K36" i="20"/>
  <c r="L36" i="20"/>
  <c r="K30" i="19"/>
  <c r="G30" i="19"/>
  <c r="L30" i="19"/>
  <c r="F30" i="19"/>
  <c r="E37" i="18"/>
  <c r="H37" i="18" l="1"/>
  <c r="I37" i="18"/>
  <c r="E10" i="18"/>
  <c r="F11" i="18"/>
  <c r="E11" i="18"/>
  <c r="K36" i="18" l="1"/>
  <c r="K35" i="18"/>
  <c r="K11" i="18"/>
  <c r="L15" i="18"/>
  <c r="J37" i="18"/>
  <c r="K10" i="18"/>
  <c r="L11" i="18"/>
  <c r="L10" i="18"/>
  <c r="L35" i="18"/>
  <c r="L21" i="18"/>
  <c r="L34" i="18"/>
  <c r="K21" i="18"/>
  <c r="K31" i="18"/>
  <c r="L12" i="18"/>
  <c r="L29" i="18"/>
  <c r="K13" i="18"/>
  <c r="K26" i="18"/>
  <c r="J18" i="18"/>
  <c r="J21" i="18"/>
  <c r="J35" i="18"/>
  <c r="E27" i="18"/>
  <c r="E12" i="18"/>
  <c r="E13" i="18"/>
  <c r="E17" i="18"/>
  <c r="E18" i="18"/>
  <c r="E20" i="18"/>
  <c r="E28" i="18"/>
  <c r="E21" i="18"/>
  <c r="E23" i="18"/>
  <c r="E25" i="18"/>
  <c r="E26" i="18"/>
  <c r="E30" i="18"/>
  <c r="E31" i="18"/>
  <c r="E35" i="18"/>
  <c r="J12" i="18" l="1"/>
  <c r="J17" i="18"/>
  <c r="L17" i="18"/>
  <c r="J20" i="18"/>
  <c r="L20" i="18"/>
  <c r="K25" i="18"/>
  <c r="K28" i="18"/>
  <c r="L23" i="18"/>
  <c r="L26" i="18"/>
  <c r="L30" i="18"/>
  <c r="L31" i="18"/>
  <c r="L36" i="18"/>
  <c r="L27" i="18"/>
  <c r="J13" i="18"/>
  <c r="L13" i="18"/>
  <c r="L28" i="18"/>
  <c r="J28" i="18"/>
  <c r="J23" i="18"/>
  <c r="J25" i="18"/>
  <c r="J26" i="18"/>
  <c r="J30" i="18"/>
  <c r="J31" i="18"/>
  <c r="J27" i="18"/>
  <c r="E36" i="18"/>
  <c r="E33" i="18"/>
  <c r="E29" i="18"/>
  <c r="E22" i="18"/>
  <c r="E16" i="18"/>
  <c r="E14" i="18"/>
  <c r="E34" i="18"/>
  <c r="E32" i="18"/>
  <c r="E24" i="18"/>
  <c r="E19" i="18"/>
  <c r="E15" i="18"/>
  <c r="J34" i="18"/>
  <c r="J32" i="18"/>
  <c r="J24" i="18"/>
  <c r="J19" i="18"/>
  <c r="J15" i="18"/>
  <c r="J10" i="18"/>
  <c r="J11" i="18"/>
  <c r="J36" i="18"/>
  <c r="J33" i="18"/>
  <c r="J29" i="18"/>
  <c r="J22" i="18"/>
  <c r="J16" i="18"/>
  <c r="J14" i="18"/>
  <c r="K17" i="18" l="1"/>
  <c r="L25" i="18"/>
  <c r="K12" i="18"/>
  <c r="K30" i="18"/>
  <c r="K20" i="18"/>
  <c r="K34" i="18"/>
  <c r="K29" i="18"/>
  <c r="K14" i="18"/>
  <c r="K15" i="18"/>
  <c r="K16" i="18"/>
  <c r="K19" i="18"/>
  <c r="K22" i="18"/>
  <c r="K24" i="18"/>
  <c r="K32" i="18"/>
  <c r="K33" i="18"/>
  <c r="K18" i="18"/>
  <c r="K23" i="18"/>
  <c r="K27" i="18"/>
  <c r="L14" i="18"/>
  <c r="L16" i="18"/>
  <c r="L19" i="18"/>
  <c r="L22" i="18"/>
  <c r="L24" i="18"/>
  <c r="L32" i="18"/>
  <c r="L33" i="18"/>
  <c r="L18" i="18"/>
  <c r="G11" i="18"/>
  <c r="G27" i="18"/>
  <c r="G12" i="18"/>
  <c r="G13" i="18"/>
  <c r="G17" i="18"/>
  <c r="G18" i="18"/>
  <c r="G20" i="18"/>
  <c r="G28" i="18"/>
  <c r="G21" i="18"/>
  <c r="G23" i="18"/>
  <c r="G25" i="18"/>
  <c r="G26" i="18"/>
  <c r="G30" i="18"/>
  <c r="G31" i="18"/>
  <c r="G35" i="18"/>
  <c r="F14" i="18"/>
  <c r="F27" i="18"/>
  <c r="F12" i="18"/>
  <c r="F13" i="18"/>
  <c r="F17" i="18"/>
  <c r="F18" i="18"/>
  <c r="F20" i="18"/>
  <c r="F28" i="18"/>
  <c r="F21" i="18"/>
  <c r="F23" i="18"/>
  <c r="F25" i="18"/>
  <c r="F26" i="18"/>
  <c r="F30" i="18"/>
  <c r="F31" i="18"/>
  <c r="F35" i="18"/>
  <c r="G14" i="18"/>
  <c r="G22" i="18"/>
  <c r="G33" i="18"/>
  <c r="F22" i="18"/>
  <c r="F33" i="18"/>
  <c r="F10" i="18"/>
  <c r="F19" i="18"/>
  <c r="F32" i="18"/>
  <c r="F16" i="18"/>
  <c r="F29" i="18"/>
  <c r="F36" i="18"/>
  <c r="F15" i="18"/>
  <c r="F24" i="18"/>
  <c r="F34" i="18"/>
  <c r="G15" i="18"/>
  <c r="G24" i="18"/>
  <c r="G34" i="18"/>
  <c r="G16" i="18"/>
  <c r="G29" i="18"/>
  <c r="G36" i="18"/>
  <c r="G10" i="18"/>
  <c r="G19" i="18"/>
  <c r="G32" i="18"/>
  <c r="L37" i="18" l="1"/>
  <c r="K37" i="18"/>
  <c r="G37" i="18"/>
  <c r="F37" i="18"/>
</calcChain>
</file>

<file path=xl/sharedStrings.xml><?xml version="1.0" encoding="utf-8"?>
<sst xmlns="http://schemas.openxmlformats.org/spreadsheetml/2006/main" count="208" uniqueCount="74">
  <si>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</si>
  <si>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</si>
  <si>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</si>
  <si>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</si>
  <si>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</si>
  <si>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</si>
  <si>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</si>
  <si>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</si>
  <si>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</si>
  <si>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</si>
  <si>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</si>
  <si>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</si>
  <si>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</si>
  <si>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</si>
  <si>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</si>
  <si>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</si>
  <si>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</si>
  <si>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</si>
  <si>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</si>
  <si>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</si>
  <si>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</si>
  <si>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Atos osiguranje a.d.</t>
  </si>
  <si>
    <t>SAS - Super P osiguranje a.d.</t>
  </si>
  <si>
    <t>Euros osiguranje a.d.</t>
  </si>
  <si>
    <t>Central osiguranje d.d.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</si>
  <si>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</si>
  <si>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</si>
  <si>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</si>
  <si>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</si>
  <si>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</si>
  <si>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</si>
  <si>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</si>
  <si>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</si>
  <si>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</si>
  <si>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</si>
  <si>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</si>
  <si>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</si>
  <si>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</si>
  <si>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</si>
  <si>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</si>
  <si>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</si>
  <si>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</si>
  <si>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</si>
  <si>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</si>
  <si>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</si>
  <si>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</si>
  <si>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</si>
  <si>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</si>
  <si>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</si>
  <si>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</si>
  <si>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</si>
  <si>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</si>
  <si>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</si>
  <si>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</si>
  <si>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 xml:space="preserve">NEŽIVOTNA OSIGURANJA </t>
  </si>
  <si>
    <t>2017.</t>
  </si>
  <si>
    <t xml:space="preserve">ŽIVOTNA OSIGURANJA </t>
  </si>
  <si>
    <t>Ukupno:</t>
  </si>
  <si>
    <t>2018.</t>
  </si>
  <si>
    <t>Udio  (%)</t>
  </si>
  <si>
    <t>R/b</t>
  </si>
  <si>
    <t>Procenat promjene</t>
  </si>
  <si>
    <t xml:space="preserve">Procenat promjene </t>
  </si>
  <si>
    <t>Adriatic osiguranje d.d.</t>
  </si>
  <si>
    <t>*Društva iz Federacije Bosne i Hercegovine i podružnice društava iz Republike Srpske</t>
  </si>
  <si>
    <t>*Društva iz Republike Srpske i podružnice društava iz Federacije Bosne i Hercegovine</t>
  </si>
  <si>
    <t>I-VI-2018</t>
  </si>
  <si>
    <t>I-VI-2017</t>
  </si>
  <si>
    <t>Adriatic osiguranje d.d.*</t>
  </si>
  <si>
    <t>Osiguravajuće društvo</t>
  </si>
  <si>
    <t>*Od 1. siječnja 2018. godine Bosna-Sunce osiguranje d.d. je nakon akvizicije Zovko osiguranja d.d. počelo poslovati pod novim imenom Adriatic osiguranje d.d.</t>
  </si>
  <si>
    <t>PREMIJA PO OSIGURAVAJUĆIM DRUŠTVIMA U BOSNI I HERCEGOVINI</t>
  </si>
  <si>
    <t>PREMIJA PO OSIGURAVAJUĆIM DRUŠTVIMA U FEDERACIJI BOSNE I HERCEGOVINE*</t>
  </si>
  <si>
    <t>PREMIJA PO OSIGURAVAJUĆIM DRUŠTVIMA U REPUBLICI SRPSKOJ*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</si>
</sst>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K_M_-;\-* #,##0.00\ _K_M_-;_-* &quot;-&quot;??\ _K_M_-;_-@_-"/>
    <numFmt numFmtId="164" formatCode="#,##0.00_ ;\-#,##0.00\ "/>
    <numFmt numFmtId="165" formatCode="\+#,##0.00;\-#,##0.00"/>
    <numFmt numFmtId="166" formatCode="_-* #,##0\ _k_n_-;\-* #,##0\ _k_n_-;_-* &quot;-&quot;??\ _k_n_-;_-@_-"/>
    <numFmt numFmtId="167" formatCode="_-* #,##0.0\ _k_n_-;\-* #,##0.0\ _k_n_-;_-* &quot;-&quot;??\ _k_n_-;_-@_-"/>
    <numFmt numFmtId="168" formatCode="#,##0_ ;\-#,##0\ "/>
  </numFmts>
  <fonts count="2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mbria"/>
      <family val="1"/>
      <scheme val="major"/>
    </font>
    <font>
      <sz val="10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.5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0.5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rgb="FF00B050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.5"/>
      <color rgb="FF00B05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</cellStyleXfs>
  <cellXfs count="80">
    <xf numFmtId="0" fontId="0" fillId="0" borderId="0" xfId="0"/>
    <xf numFmtId="0" fontId="0" fillId="0" borderId="0" xfId="0" applyBorder="1"/>
    <xf numFmtId="0" fontId="8" fillId="0" borderId="0" xfId="0" applyFont="1" applyBorder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165" fontId="4" fillId="3" borderId="2" xfId="6" applyNumberFormat="1" applyFont="1" applyFill="1" applyBorder="1" applyAlignment="1">
      <alignment horizontal="right" vertical="center"/>
    </xf>
    <xf numFmtId="3" fontId="10" fillId="0" borderId="0" xfId="1" applyNumberFormat="1" applyFont="1" applyFill="1" applyBorder="1" applyAlignment="1" applyProtection="1">
      <alignment horizontal="right" vertical="center"/>
    </xf>
    <xf numFmtId="164" fontId="3" fillId="0" borderId="4" xfId="6" applyNumberFormat="1" applyFont="1" applyBorder="1" applyAlignment="1">
      <alignment horizontal="left" vertical="center"/>
    </xf>
    <xf numFmtId="164" fontId="13" fillId="0" borderId="0" xfId="6" applyNumberFormat="1" applyFont="1" applyBorder="1" applyAlignment="1">
      <alignment horizontal="right" vertical="center"/>
    </xf>
    <xf numFmtId="3" fontId="14" fillId="0" borderId="0" xfId="1" applyNumberFormat="1" applyFont="1" applyFill="1" applyBorder="1" applyAlignment="1" applyProtection="1">
      <alignment horizontal="right" vertical="center"/>
    </xf>
    <xf numFmtId="168" fontId="4" fillId="3" borderId="2" xfId="6" applyNumberFormat="1" applyFont="1" applyFill="1" applyBorder="1" applyAlignment="1">
      <alignment horizontal="right" vertical="center"/>
    </xf>
    <xf numFmtId="0" fontId="15" fillId="0" borderId="0" xfId="1" applyFont="1" applyFill="1" applyBorder="1" applyAlignment="1" applyProtection="1">
      <alignment vertical="center" wrapText="1"/>
    </xf>
    <xf numFmtId="165" fontId="3" fillId="0" borderId="0" xfId="6" applyNumberFormat="1" applyFont="1" applyBorder="1" applyAlignment="1">
      <alignment horizontal="right" vertical="center"/>
    </xf>
    <xf numFmtId="164" fontId="3" fillId="0" borderId="0" xfId="6" applyNumberFormat="1" applyFont="1" applyBorder="1" applyAlignment="1">
      <alignment horizontal="right" vertical="center"/>
    </xf>
    <xf numFmtId="168" fontId="17" fillId="0" borderId="0" xfId="1" applyNumberFormat="1" applyFont="1" applyFill="1" applyBorder="1" applyAlignment="1" applyProtection="1">
      <alignment vertical="center" wrapText="1"/>
    </xf>
    <xf numFmtId="168" fontId="18" fillId="0" borderId="0" xfId="1" applyNumberFormat="1" applyFont="1" applyFill="1" applyBorder="1" applyAlignment="1" applyProtection="1">
      <alignment vertical="center" wrapText="1"/>
    </xf>
    <xf numFmtId="0" fontId="19" fillId="0" borderId="0" xfId="1" applyFont="1" applyFill="1" applyBorder="1" applyAlignment="1" applyProtection="1">
      <alignment vertical="center" wrapText="1"/>
    </xf>
    <xf numFmtId="0" fontId="2" fillId="0" borderId="5" xfId="1" applyFont="1" applyFill="1" applyBorder="1" applyAlignment="1" applyProtection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0" fillId="0" borderId="0" xfId="0" applyFill="1"/>
    <xf numFmtId="0" fontId="10" fillId="0" borderId="0" xfId="2" applyFont="1" applyFill="1" applyBorder="1" applyAlignment="1">
      <alignment horizontal="left" vertical="center" indent="1"/>
    </xf>
    <xf numFmtId="0" fontId="0" fillId="0" borderId="0" xfId="0" applyFill="1" applyBorder="1"/>
    <xf numFmtId="0" fontId="9" fillId="0" borderId="0" xfId="2" applyFont="1" applyFill="1" applyBorder="1" applyAlignment="1">
      <alignment horizontal="left" vertical="center" indent="1"/>
    </xf>
    <xf numFmtId="168" fontId="12" fillId="0" borderId="0" xfId="0" applyNumberFormat="1" applyFont="1" applyFill="1" applyBorder="1"/>
    <xf numFmtId="168" fontId="16" fillId="0" borderId="0" xfId="0" applyNumberFormat="1" applyFont="1" applyFill="1" applyBorder="1"/>
    <xf numFmtId="0" fontId="16" fillId="0" borderId="0" xfId="0" applyFont="1" applyFill="1" applyBorder="1"/>
    <xf numFmtId="3" fontId="16" fillId="0" borderId="0" xfId="0" applyNumberFormat="1" applyFont="1" applyFill="1" applyBorder="1"/>
    <xf numFmtId="168" fontId="20" fillId="0" borderId="0" xfId="1" applyNumberFormat="1" applyFont="1" applyFill="1" applyBorder="1" applyAlignment="1" applyProtection="1">
      <alignment vertical="center" wrapText="1"/>
    </xf>
    <xf numFmtId="3" fontId="20" fillId="0" borderId="0" xfId="1" applyNumberFormat="1" applyFont="1" applyFill="1" applyBorder="1" applyAlignment="1" applyProtection="1">
      <alignment vertical="center" wrapText="1"/>
    </xf>
    <xf numFmtId="168" fontId="21" fillId="0" borderId="0" xfId="1" applyNumberFormat="1" applyFont="1" applyFill="1" applyBorder="1" applyAlignment="1" applyProtection="1">
      <alignment vertical="center" wrapText="1"/>
    </xf>
    <xf numFmtId="168" fontId="22" fillId="0" borderId="0" xfId="1" applyNumberFormat="1" applyFont="1" applyFill="1" applyBorder="1" applyAlignment="1" applyProtection="1">
      <alignment vertical="center" wrapText="1"/>
    </xf>
    <xf numFmtId="168" fontId="11" fillId="0" borderId="0" xfId="1" applyNumberFormat="1" applyFont="1" applyFill="1" applyBorder="1" applyAlignment="1" applyProtection="1">
      <alignment horizontal="center" vertical="center" wrapText="1"/>
    </xf>
    <xf numFmtId="165" fontId="3" fillId="0" borderId="4" xfId="6" applyNumberFormat="1" applyFont="1" applyBorder="1" applyAlignment="1">
      <alignment horizontal="right" vertical="center"/>
    </xf>
    <xf numFmtId="168" fontId="4" fillId="3" borderId="3" xfId="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5" fontId="3" fillId="0" borderId="7" xfId="6" applyNumberFormat="1" applyFont="1" applyBorder="1" applyAlignment="1">
      <alignment horizontal="right" vertical="center"/>
    </xf>
    <xf numFmtId="165" fontId="3" fillId="0" borderId="8" xfId="6" applyNumberFormat="1" applyFont="1" applyBorder="1" applyAlignment="1">
      <alignment horizontal="right" vertical="center"/>
    </xf>
    <xf numFmtId="165" fontId="23" fillId="0" borderId="0" xfId="6" applyNumberFormat="1" applyFont="1" applyBorder="1" applyAlignment="1">
      <alignment horizontal="right" vertical="center"/>
    </xf>
    <xf numFmtId="165" fontId="23" fillId="0" borderId="7" xfId="6" applyNumberFormat="1" applyFont="1" applyBorder="1" applyAlignment="1">
      <alignment horizontal="right" vertical="center"/>
    </xf>
    <xf numFmtId="4" fontId="24" fillId="3" borderId="2" xfId="6" applyNumberFormat="1" applyFont="1" applyFill="1" applyBorder="1" applyAlignment="1">
      <alignment horizontal="right" vertical="center"/>
    </xf>
    <xf numFmtId="165" fontId="24" fillId="3" borderId="2" xfId="6" applyNumberFormat="1" applyFont="1" applyFill="1" applyBorder="1" applyAlignment="1">
      <alignment horizontal="right" vertical="center"/>
    </xf>
    <xf numFmtId="1" fontId="24" fillId="3" borderId="2" xfId="6" applyNumberFormat="1" applyFont="1" applyFill="1" applyBorder="1" applyAlignment="1">
      <alignment horizontal="right" vertical="center"/>
    </xf>
    <xf numFmtId="1" fontId="24" fillId="3" borderId="3" xfId="6" applyNumberFormat="1" applyFont="1" applyFill="1" applyBorder="1" applyAlignment="1">
      <alignment horizontal="right" vertical="center"/>
    </xf>
    <xf numFmtId="0" fontId="23" fillId="0" borderId="0" xfId="0" applyFont="1"/>
    <xf numFmtId="0" fontId="24" fillId="0" borderId="0" xfId="0" applyFont="1"/>
    <xf numFmtId="0" fontId="7" fillId="2" borderId="15" xfId="0" applyFont="1" applyFill="1" applyBorder="1" applyAlignment="1">
      <alignment horizontal="center" vertical="center" wrapText="1"/>
    </xf>
    <xf numFmtId="49" fontId="7" fillId="2" borderId="15" xfId="6" applyNumberFormat="1" applyFont="1" applyFill="1" applyBorder="1" applyAlignment="1">
      <alignment horizontal="center" vertical="center" wrapText="1"/>
    </xf>
    <xf numFmtId="49" fontId="7" fillId="2" borderId="16" xfId="6" applyNumberFormat="1" applyFont="1" applyFill="1" applyBorder="1" applyAlignment="1">
      <alignment horizontal="center" vertical="center" wrapText="1"/>
    </xf>
    <xf numFmtId="0" fontId="11" fillId="0" borderId="0" xfId="1" applyFont="1" applyFill="1" applyBorder="1" applyAlignment="1" applyProtection="1">
      <alignment horizontal="center" vertical="center" wrapText="1"/>
    </xf>
    <xf numFmtId="168" fontId="25" fillId="0" borderId="0" xfId="1" applyNumberFormat="1" applyFont="1" applyFill="1" applyBorder="1" applyAlignment="1" applyProtection="1">
      <alignment vertical="center" wrapText="1"/>
    </xf>
    <xf numFmtId="3" fontId="12" fillId="0" borderId="0" xfId="0" applyNumberFormat="1" applyFont="1"/>
    <xf numFmtId="3" fontId="26" fillId="0" borderId="0" xfId="1" applyNumberFormat="1" applyFont="1" applyFill="1" applyBorder="1" applyAlignment="1" applyProtection="1">
      <alignment horizontal="right" vertical="center"/>
    </xf>
    <xf numFmtId="168" fontId="27" fillId="0" borderId="0" xfId="1" applyNumberFormat="1" applyFont="1" applyFill="1" applyBorder="1" applyAlignment="1" applyProtection="1">
      <alignment vertical="center" wrapText="1"/>
    </xf>
    <xf numFmtId="164" fontId="4" fillId="3" borderId="2" xfId="6" applyNumberFormat="1" applyFont="1" applyFill="1" applyBorder="1" applyAlignment="1">
      <alignment horizontal="right" vertical="center"/>
    </xf>
    <xf numFmtId="0" fontId="15" fillId="0" borderId="0" xfId="4" applyFont="1" applyFill="1" applyBorder="1" applyAlignment="1">
      <alignment horizontal="left" indent="1"/>
    </xf>
    <xf numFmtId="3" fontId="10" fillId="0" borderId="0" xfId="4" applyNumberFormat="1" applyFont="1" applyFill="1" applyBorder="1" applyAlignment="1">
      <alignment horizontal="right" vertical="center"/>
    </xf>
    <xf numFmtId="0" fontId="20" fillId="0" borderId="0" xfId="2" applyFont="1" applyFill="1" applyBorder="1" applyAlignment="1">
      <alignment horizontal="left" vertical="center" indent="1"/>
    </xf>
    <xf numFmtId="3" fontId="20" fillId="0" borderId="0" xfId="1" applyNumberFormat="1" applyFont="1" applyFill="1" applyBorder="1" applyAlignment="1" applyProtection="1">
      <alignment horizontal="right" vertical="center"/>
    </xf>
    <xf numFmtId="0" fontId="28" fillId="0" borderId="0" xfId="0" applyFont="1" applyFill="1"/>
    <xf numFmtId="0" fontId="15" fillId="0" borderId="0" xfId="2" applyFont="1" applyFill="1" applyBorder="1" applyAlignment="1">
      <alignment horizontal="left" vertical="center" indent="1"/>
    </xf>
    <xf numFmtId="0" fontId="28" fillId="0" borderId="0" xfId="0" applyFont="1" applyFill="1" applyBorder="1"/>
    <xf numFmtId="165" fontId="23" fillId="0" borderId="0" xfId="6" applyNumberFormat="1" applyFont="1" applyFill="1" applyBorder="1" applyAlignment="1">
      <alignment horizontal="right" vertical="center"/>
    </xf>
    <xf numFmtId="165" fontId="23" fillId="0" borderId="4" xfId="6" applyNumberFormat="1" applyFont="1" applyFill="1" applyBorder="1" applyAlignment="1">
      <alignment horizontal="right" vertical="center"/>
    </xf>
    <xf numFmtId="165" fontId="3" fillId="0" borderId="0" xfId="6" applyNumberFormat="1" applyFont="1" applyFill="1" applyBorder="1" applyAlignment="1">
      <alignment horizontal="right" vertical="center"/>
    </xf>
    <xf numFmtId="165" fontId="3" fillId="0" borderId="4" xfId="6" applyNumberFormat="1" applyFont="1" applyFill="1" applyBorder="1" applyAlignment="1">
      <alignment horizontal="right" vertical="center"/>
    </xf>
    <xf numFmtId="164" fontId="3" fillId="0" borderId="0" xfId="6" applyNumberFormat="1" applyFont="1" applyFill="1" applyBorder="1" applyAlignment="1">
      <alignment horizontal="left" vertical="center"/>
    </xf>
    <xf numFmtId="0" fontId="11" fillId="0" borderId="0" xfId="1" applyFont="1" applyFill="1" applyBorder="1" applyAlignment="1" applyProtection="1">
      <alignment horizontal="center" vertical="center" wrapText="1"/>
    </xf>
    <xf numFmtId="0" fontId="18" fillId="0" borderId="0" xfId="1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166" fontId="7" fillId="2" borderId="0" xfId="6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167" fontId="7" fillId="2" borderId="0" xfId="6" applyNumberFormat="1" applyFont="1" applyFill="1" applyBorder="1" applyAlignment="1">
      <alignment horizontal="center" vertical="center" wrapText="1"/>
    </xf>
    <xf numFmtId="167" fontId="7" fillId="2" borderId="15" xfId="6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</cellXfs>
  <cellStyles count="12">
    <cellStyle name="Comma" xfId="6" builtinId="3"/>
    <cellStyle name="Normal" xfId="0" builtinId="0"/>
    <cellStyle name="Normal 2" xfId="10"/>
    <cellStyle name="Normalno 2" xfId="1"/>
    <cellStyle name="Normalno 2 2" xfId="5"/>
    <cellStyle name="Normalno 3" xfId="7"/>
    <cellStyle name="Obično 2" xfId="2"/>
    <cellStyle name="Obično 2 2" xfId="3"/>
    <cellStyle name="Obično 3" xfId="8"/>
    <cellStyle name="Obično 4" xfId="4"/>
    <cellStyle name="Obično 4 2" xfId="9"/>
    <cellStyle name="Obično_12a Izvjestaji drustava za osiguranje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5"/>
  <sheetViews>
    <sheetView showGridLines="0" tabSelected="1" showRuler="0" view="pageLayout" zoomScale="70" zoomScaleNormal="70" zoomScalePageLayoutView="70" workbookViewId="0">
      <selection activeCell="B37" sqref="B37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7" ht="15" customHeight="1" x14ac:dyDescent="0.25"/>
    <row r="2" spans="1:17" ht="15" customHeight="1" x14ac:dyDescent="0.25"/>
    <row r="3" spans="1:17" ht="15" customHeight="1" x14ac:dyDescent="0.25"/>
    <row r="4" spans="1:17" ht="15" customHeight="1" x14ac:dyDescent="0.25">
      <c r="D4" s="44" t="s">
        <v>71</v>
      </c>
    </row>
    <row r="5" spans="1:17" ht="15" customHeight="1" x14ac:dyDescent="0.25">
      <c r="C5" s="2"/>
      <c r="D5" s="2"/>
      <c r="E5" s="2"/>
      <c r="F5" s="2"/>
      <c r="G5" s="2"/>
    </row>
    <row r="6" spans="1:17" ht="15" customHeight="1" thickBot="1" x14ac:dyDescent="0.3">
      <c r="M6" s="1"/>
      <c r="N6" s="1"/>
      <c r="O6" s="1"/>
      <c r="P6" s="1"/>
      <c r="Q6" s="1"/>
    </row>
    <row r="7" spans="1:17" ht="24.75" customHeight="1" x14ac:dyDescent="0.25">
      <c r="A7" s="68" t="s">
        <v>60</v>
      </c>
      <c r="B7" s="74" t="s">
        <v>69</v>
      </c>
      <c r="C7" s="71" t="s">
        <v>54</v>
      </c>
      <c r="D7" s="71"/>
      <c r="E7" s="71"/>
      <c r="F7" s="71"/>
      <c r="G7" s="71"/>
      <c r="H7" s="71" t="s">
        <v>56</v>
      </c>
      <c r="I7" s="71"/>
      <c r="J7" s="71"/>
      <c r="K7" s="71"/>
      <c r="L7" s="72"/>
      <c r="M7" s="1"/>
      <c r="N7" s="1"/>
      <c r="O7" s="1"/>
      <c r="P7" s="1"/>
      <c r="Q7" s="1"/>
    </row>
    <row r="8" spans="1:17" ht="21.75" customHeight="1" x14ac:dyDescent="0.25">
      <c r="A8" s="69"/>
      <c r="B8" s="75"/>
      <c r="C8" s="73" t="s">
        <v>26</v>
      </c>
      <c r="D8" s="73"/>
      <c r="E8" s="77" t="s">
        <v>61</v>
      </c>
      <c r="F8" s="75" t="s">
        <v>59</v>
      </c>
      <c r="G8" s="75"/>
      <c r="H8" s="73" t="s">
        <v>26</v>
      </c>
      <c r="I8" s="73"/>
      <c r="J8" s="77" t="s">
        <v>62</v>
      </c>
      <c r="K8" s="75" t="s">
        <v>59</v>
      </c>
      <c r="L8" s="79"/>
      <c r="M8" s="1"/>
      <c r="N8" s="1"/>
      <c r="O8" s="1"/>
      <c r="P8" s="1"/>
      <c r="Q8" s="1"/>
    </row>
    <row r="9" spans="1:17" ht="18.75" customHeight="1" thickBot="1" x14ac:dyDescent="0.3">
      <c r="A9" s="70"/>
      <c r="B9" s="76"/>
      <c r="C9" s="45" t="s">
        <v>67</v>
      </c>
      <c r="D9" s="45" t="s">
        <v>66</v>
      </c>
      <c r="E9" s="78"/>
      <c r="F9" s="46" t="s">
        <v>55</v>
      </c>
      <c r="G9" s="46" t="s">
        <v>58</v>
      </c>
      <c r="H9" s="45" t="s">
        <v>67</v>
      </c>
      <c r="I9" s="45" t="s">
        <v>66</v>
      </c>
      <c r="J9" s="78"/>
      <c r="K9" s="46" t="s">
        <v>55</v>
      </c>
      <c r="L9" s="47" t="s">
        <v>58</v>
      </c>
      <c r="M9" s="1"/>
      <c r="N9" s="1"/>
      <c r="O9" s="1"/>
      <c r="P9" s="1"/>
      <c r="Q9" s="1"/>
    </row>
    <row r="10" spans="1:17" x14ac:dyDescent="0.25">
      <c r="A10" s="17" t="s">
        <v>27</v>
      </c>
      <c r="B10" s="7" t="s">
        <v>68</v>
      </c>
      <c r="C10" s="13">
        <f>FBiH!C10+RS!C10</f>
        <v>22068516.079999998</v>
      </c>
      <c r="D10" s="13">
        <f>FBiH!D10+RS!D10</f>
        <v>30226268.430000003</v>
      </c>
      <c r="E10" s="12">
        <f>IFERROR((D10-C10)/C10*100, "-")</f>
        <v>36.965568144353483</v>
      </c>
      <c r="F10" s="12">
        <f t="shared" ref="F10:F36" si="0">C10/C$37*100</f>
        <v>7.9964189507860164</v>
      </c>
      <c r="G10" s="32">
        <f t="shared" ref="G10:G36" si="1">D10/D$37*100</f>
        <v>10.454533167057068</v>
      </c>
      <c r="H10" s="13">
        <f>FBiH!H10+RS!H10</f>
        <v>3066225.8600000003</v>
      </c>
      <c r="I10" s="13">
        <f>FBiH!I10+RS!I10</f>
        <v>2461601.69</v>
      </c>
      <c r="J10" s="12">
        <f t="shared" ref="J10:J34" si="2">IFERROR((I10-H10)/H10*100, "-")</f>
        <v>-19.718839955253667</v>
      </c>
      <c r="K10" s="12">
        <f>H10/H$37*100</f>
        <v>4.4362353922185171</v>
      </c>
      <c r="L10" s="35">
        <f>I10/I$37*100</f>
        <v>3.5276788220830588</v>
      </c>
      <c r="M10" s="1"/>
      <c r="N10" s="1"/>
      <c r="O10" s="1"/>
      <c r="P10" s="1"/>
      <c r="Q10" s="1"/>
    </row>
    <row r="11" spans="1:17" x14ac:dyDescent="0.25">
      <c r="A11" s="17" t="s">
        <v>28</v>
      </c>
      <c r="B11" s="7" t="s">
        <v>0</v>
      </c>
      <c r="C11" s="13">
        <f>FBiH!C11+RS!C11</f>
        <v>11710012.887995239</v>
      </c>
      <c r="D11" s="13">
        <f>FBiH!D11+RS!D11</f>
        <v>13882984.789999872</v>
      </c>
      <c r="E11" s="12">
        <f>IFERROR((D11-C11)/C11*100, "-")</f>
        <v>18.556528697182735</v>
      </c>
      <c r="F11" s="12">
        <f>C11/C$37*100</f>
        <v>4.2430659420900056</v>
      </c>
      <c r="G11" s="32">
        <f>D11/D$37*100</f>
        <v>4.8017877324462868</v>
      </c>
      <c r="H11" s="13">
        <f>FBiH!H11+RS!H11</f>
        <v>0</v>
      </c>
      <c r="I11" s="13">
        <f>FBiH!I11+RS!I11</f>
        <v>0</v>
      </c>
      <c r="J11" s="12" t="str">
        <f>IFERROR((I11-H11)/H11*100, "-")</f>
        <v>-</v>
      </c>
      <c r="K11" s="12">
        <f>H11/H$37*100</f>
        <v>0</v>
      </c>
      <c r="L11" s="35">
        <f>I11/I$37*100</f>
        <v>0</v>
      </c>
      <c r="M11" s="1"/>
      <c r="N11" s="1"/>
      <c r="O11" s="1"/>
      <c r="P11" s="1"/>
      <c r="Q11" s="1"/>
    </row>
    <row r="12" spans="1:17" ht="15" customHeight="1" x14ac:dyDescent="0.25">
      <c r="A12" s="17" t="s">
        <v>29</v>
      </c>
      <c r="B12" s="7" t="s">
        <v>21</v>
      </c>
      <c r="C12" s="13">
        <f>FBiH!C12+RS!C12</f>
        <v>9204154.0500000007</v>
      </c>
      <c r="D12" s="13">
        <f>FBiH!D12+RS!D12</f>
        <v>11293496.900000002</v>
      </c>
      <c r="E12" s="12">
        <f t="shared" ref="E12:E36" si="3">IFERROR((D12-C12)/C12*100, "-")</f>
        <v>22.699998703302899</v>
      </c>
      <c r="F12" s="12">
        <f t="shared" si="0"/>
        <v>3.3350802384975711</v>
      </c>
      <c r="G12" s="32">
        <f t="shared" si="1"/>
        <v>3.9061466745899014</v>
      </c>
      <c r="H12" s="13">
        <f>FBiH!H12+RS!H12</f>
        <v>0</v>
      </c>
      <c r="I12" s="13">
        <f>FBiH!I12+RS!I12</f>
        <v>0</v>
      </c>
      <c r="J12" s="12" t="str">
        <f>IFERROR((#REF!-I12)/I12*100, "-")</f>
        <v>-</v>
      </c>
      <c r="K12" s="12">
        <f>I12/H$37*100</f>
        <v>0</v>
      </c>
      <c r="L12" s="35">
        <f>I12/I$37*100</f>
        <v>0</v>
      </c>
      <c r="M12" s="1"/>
      <c r="N12" s="1"/>
      <c r="O12" s="1"/>
      <c r="P12" s="1"/>
      <c r="Q12" s="1"/>
    </row>
    <row r="13" spans="1:17" ht="14.25" customHeight="1" x14ac:dyDescent="0.25">
      <c r="A13" s="17" t="s">
        <v>30</v>
      </c>
      <c r="B13" s="7" t="s">
        <v>12</v>
      </c>
      <c r="C13" s="13">
        <f>FBiH!C13+RS!C13</f>
        <v>8169245.8399999999</v>
      </c>
      <c r="D13" s="13">
        <f>FBiH!D13+RS!D13</f>
        <v>8075505.3000000007</v>
      </c>
      <c r="E13" s="12">
        <f t="shared" si="3"/>
        <v>-1.1474809527827736</v>
      </c>
      <c r="F13" s="12">
        <f t="shared" si="0"/>
        <v>2.9600863062925904</v>
      </c>
      <c r="G13" s="32">
        <f t="shared" si="1"/>
        <v>2.7931214266529012</v>
      </c>
      <c r="H13" s="13">
        <f>FBiH!H13+RS!H13</f>
        <v>0</v>
      </c>
      <c r="I13" s="13">
        <f>FBiH!I13+RS!I13</f>
        <v>0</v>
      </c>
      <c r="J13" s="12" t="str">
        <f t="shared" si="2"/>
        <v>-</v>
      </c>
      <c r="K13" s="12">
        <f>H13/H$37*100</f>
        <v>0</v>
      </c>
      <c r="L13" s="35">
        <f t="shared" ref="L13:L35" si="4">I13/I$37*100</f>
        <v>0</v>
      </c>
      <c r="M13" s="1"/>
      <c r="N13" s="1"/>
      <c r="O13" s="1"/>
      <c r="P13" s="1"/>
      <c r="Q13" s="1"/>
    </row>
    <row r="14" spans="1:17" ht="15.75" customHeight="1" x14ac:dyDescent="0.25">
      <c r="A14" s="17" t="s">
        <v>31</v>
      </c>
      <c r="B14" s="7" t="s">
        <v>1</v>
      </c>
      <c r="C14" s="13">
        <f>FBiH!C14+RS!C14</f>
        <v>5720548.2999999998</v>
      </c>
      <c r="D14" s="13">
        <f>FBiH!D14+RS!D14</f>
        <v>4911517</v>
      </c>
      <c r="E14" s="12">
        <f t="shared" si="3"/>
        <v>-14.142548188955942</v>
      </c>
      <c r="F14" s="12">
        <f t="shared" si="0"/>
        <v>2.0728127196763801</v>
      </c>
      <c r="G14" s="32">
        <f t="shared" si="1"/>
        <v>1.6987746104345911</v>
      </c>
      <c r="H14" s="13">
        <f>FBiH!H14+RS!H14</f>
        <v>0</v>
      </c>
      <c r="I14" s="13">
        <f>FBiH!I14+RS!I14</f>
        <v>0</v>
      </c>
      <c r="J14" s="12" t="str">
        <f t="shared" si="2"/>
        <v>-</v>
      </c>
      <c r="K14" s="12">
        <f t="shared" ref="K14:K34" si="5">H14/H$37*100</f>
        <v>0</v>
      </c>
      <c r="L14" s="35">
        <f t="shared" si="4"/>
        <v>0</v>
      </c>
      <c r="M14" s="1"/>
      <c r="N14" s="1"/>
      <c r="O14" s="1"/>
      <c r="P14" s="1"/>
      <c r="Q14" s="1"/>
    </row>
    <row r="15" spans="1:17" x14ac:dyDescent="0.25">
      <c r="A15" s="17" t="s">
        <v>32</v>
      </c>
      <c r="B15" s="7" t="s">
        <v>24</v>
      </c>
      <c r="C15" s="13">
        <f>FBiH!C15+RS!C15</f>
        <v>12160366.779999999</v>
      </c>
      <c r="D15" s="13">
        <f>FBiH!D15+RS!D15</f>
        <v>19266300.919999823</v>
      </c>
      <c r="E15" s="12">
        <f t="shared" si="3"/>
        <v>58.4351958173405</v>
      </c>
      <c r="F15" s="12">
        <f t="shared" si="0"/>
        <v>4.4062494739383817</v>
      </c>
      <c r="G15" s="32">
        <f t="shared" si="1"/>
        <v>6.6637462193225234</v>
      </c>
      <c r="H15" s="13">
        <f>FBiH!H15</f>
        <v>0</v>
      </c>
      <c r="I15" s="13">
        <f>FBiH!I15</f>
        <v>0</v>
      </c>
      <c r="J15" s="12" t="str">
        <f t="shared" si="2"/>
        <v>-</v>
      </c>
      <c r="K15" s="12">
        <f t="shared" si="5"/>
        <v>0</v>
      </c>
      <c r="L15" s="35">
        <f>I15/I$37*100</f>
        <v>0</v>
      </c>
      <c r="M15" s="1"/>
      <c r="N15" s="1"/>
      <c r="O15" s="1"/>
      <c r="P15" s="1"/>
      <c r="Q15" s="1"/>
    </row>
    <row r="16" spans="1:17" ht="15" customHeight="1" x14ac:dyDescent="0.25">
      <c r="A16" s="17" t="s">
        <v>33</v>
      </c>
      <c r="B16" s="7" t="s">
        <v>2</v>
      </c>
      <c r="C16" s="13">
        <f>FBiH!C16+RS!C16</f>
        <v>20769567.439999998</v>
      </c>
      <c r="D16" s="13">
        <f>FBiH!D16+RS!D16</f>
        <v>21783847.27</v>
      </c>
      <c r="E16" s="12">
        <f t="shared" si="3"/>
        <v>4.8834903901108975</v>
      </c>
      <c r="F16" s="12">
        <f t="shared" si="0"/>
        <v>7.5257512591596143</v>
      </c>
      <c r="G16" s="32">
        <f t="shared" si="1"/>
        <v>7.5345044433035415</v>
      </c>
      <c r="H16" s="13">
        <f>FBiH!H16+RS!H16</f>
        <v>4308299.6399999997</v>
      </c>
      <c r="I16" s="13">
        <f>FBiH!I16+RS!I16</f>
        <v>4174778.4599999995</v>
      </c>
      <c r="J16" s="12">
        <f t="shared" si="2"/>
        <v>-3.0991618772365652</v>
      </c>
      <c r="K16" s="12">
        <f t="shared" si="5"/>
        <v>6.2332757650313129</v>
      </c>
      <c r="L16" s="35">
        <f t="shared" si="4"/>
        <v>5.9828028312048014</v>
      </c>
      <c r="M16" s="1"/>
      <c r="N16" s="1"/>
      <c r="O16" s="1"/>
      <c r="P16" s="1"/>
      <c r="Q16" s="1"/>
    </row>
    <row r="17" spans="1:17" ht="15.75" customHeight="1" x14ac:dyDescent="0.25">
      <c r="A17" s="17" t="s">
        <v>34</v>
      </c>
      <c r="B17" s="7" t="s">
        <v>13</v>
      </c>
      <c r="C17" s="13">
        <f>FBiH!C17+RS!C17</f>
        <v>13145539.040000001</v>
      </c>
      <c r="D17" s="13">
        <f>FBiH!D17+RS!D17</f>
        <v>12552571.030000001</v>
      </c>
      <c r="E17" s="12">
        <f t="shared" si="3"/>
        <v>-4.510792658982508</v>
      </c>
      <c r="F17" s="12">
        <f t="shared" si="0"/>
        <v>4.7632218277248768</v>
      </c>
      <c r="G17" s="32">
        <f t="shared" si="1"/>
        <v>4.3416298796157662</v>
      </c>
      <c r="H17" s="13">
        <f>FBiH!H17+RS!H17</f>
        <v>0</v>
      </c>
      <c r="I17" s="13">
        <f>FBiH!I17+RS!I17</f>
        <v>0</v>
      </c>
      <c r="J17" s="12" t="str">
        <f t="shared" si="2"/>
        <v>-</v>
      </c>
      <c r="K17" s="12">
        <f t="shared" si="5"/>
        <v>0</v>
      </c>
      <c r="L17" s="35">
        <f t="shared" si="4"/>
        <v>0</v>
      </c>
      <c r="M17" s="1"/>
      <c r="N17" s="1"/>
      <c r="O17" s="1"/>
      <c r="P17" s="1"/>
      <c r="Q17" s="1"/>
    </row>
    <row r="18" spans="1:17" x14ac:dyDescent="0.25">
      <c r="A18" s="17" t="s">
        <v>35</v>
      </c>
      <c r="B18" s="7" t="s">
        <v>14</v>
      </c>
      <c r="C18" s="13">
        <f>FBiH!C18+RS!C18</f>
        <v>11468581.630000001</v>
      </c>
      <c r="D18" s="13">
        <f>FBiH!D18+RS!D18</f>
        <v>11971463.810000001</v>
      </c>
      <c r="E18" s="12">
        <f t="shared" si="3"/>
        <v>4.3848681225282409</v>
      </c>
      <c r="F18" s="12">
        <f t="shared" si="0"/>
        <v>4.1555845056514729</v>
      </c>
      <c r="G18" s="32">
        <f t="shared" si="1"/>
        <v>4.140638985910984</v>
      </c>
      <c r="H18" s="13">
        <f>FBiH!H18+RS!H18</f>
        <v>355049.88</v>
      </c>
      <c r="I18" s="13">
        <f>FBiH!I18+RS!I18</f>
        <v>352615.53</v>
      </c>
      <c r="J18" s="12">
        <f t="shared" si="2"/>
        <v>-0.6856360576716648</v>
      </c>
      <c r="K18" s="12">
        <f t="shared" si="5"/>
        <v>0.51368846118170086</v>
      </c>
      <c r="L18" s="35">
        <f t="shared" si="4"/>
        <v>0.50532721949772208</v>
      </c>
      <c r="M18" s="1"/>
      <c r="N18" s="1"/>
      <c r="O18" s="1"/>
      <c r="P18" s="1"/>
      <c r="Q18" s="1"/>
    </row>
    <row r="19" spans="1:17" x14ac:dyDescent="0.25">
      <c r="A19" s="17" t="s">
        <v>36</v>
      </c>
      <c r="B19" s="7" t="s">
        <v>3</v>
      </c>
      <c r="C19" s="13">
        <f>FBiH!C19+RS!C19</f>
        <v>27885042.020000003</v>
      </c>
      <c r="D19" s="13">
        <f>FBiH!D19+RS!D19</f>
        <v>29234537.370000008</v>
      </c>
      <c r="E19" s="12">
        <f t="shared" si="3"/>
        <v>4.8394954866200521</v>
      </c>
      <c r="F19" s="12">
        <f t="shared" si="0"/>
        <v>10.104008699265131</v>
      </c>
      <c r="G19" s="32">
        <f t="shared" si="1"/>
        <v>10.111517446026811</v>
      </c>
      <c r="H19" s="13">
        <f>FBiH!H19+RS!H19</f>
        <v>0</v>
      </c>
      <c r="I19" s="13">
        <f>FBiH!I19+RS!I19</f>
        <v>0</v>
      </c>
      <c r="J19" s="12" t="str">
        <f t="shared" si="2"/>
        <v>-</v>
      </c>
      <c r="K19" s="12">
        <f t="shared" si="5"/>
        <v>0</v>
      </c>
      <c r="L19" s="35">
        <f t="shared" si="4"/>
        <v>0</v>
      </c>
      <c r="M19" s="1"/>
      <c r="N19" s="1"/>
      <c r="O19" s="1"/>
      <c r="P19" s="1"/>
      <c r="Q19" s="1"/>
    </row>
    <row r="20" spans="1:17" x14ac:dyDescent="0.25">
      <c r="A20" s="17" t="s">
        <v>37</v>
      </c>
      <c r="B20" s="7" t="s">
        <v>23</v>
      </c>
      <c r="C20" s="13">
        <f>RS!C20</f>
        <v>3916396.15</v>
      </c>
      <c r="D20" s="13">
        <f>RS!D20</f>
        <v>4421647.16</v>
      </c>
      <c r="E20" s="12">
        <f t="shared" si="3"/>
        <v>12.900916828855536</v>
      </c>
      <c r="F20" s="12">
        <f t="shared" si="0"/>
        <v>1.4190870051759907</v>
      </c>
      <c r="G20" s="32">
        <f t="shared" si="1"/>
        <v>1.5293405136759612</v>
      </c>
      <c r="H20" s="13">
        <f>RS!H20</f>
        <v>0</v>
      </c>
      <c r="I20" s="13">
        <f>RS!I20</f>
        <v>0</v>
      </c>
      <c r="J20" s="12" t="str">
        <f t="shared" si="2"/>
        <v>-</v>
      </c>
      <c r="K20" s="12">
        <f t="shared" si="5"/>
        <v>0</v>
      </c>
      <c r="L20" s="35">
        <f t="shared" si="4"/>
        <v>0</v>
      </c>
      <c r="M20" s="1"/>
      <c r="N20" s="1"/>
      <c r="O20" s="1"/>
      <c r="P20" s="1"/>
      <c r="Q20" s="1"/>
    </row>
    <row r="21" spans="1:17" x14ac:dyDescent="0.25">
      <c r="A21" s="17" t="s">
        <v>38</v>
      </c>
      <c r="B21" s="7" t="s">
        <v>16</v>
      </c>
      <c r="C21" s="13">
        <f>RS!C21</f>
        <v>3852.24</v>
      </c>
      <c r="D21" s="13">
        <f>RS!D21</f>
        <v>4240.2700000000004</v>
      </c>
      <c r="E21" s="12">
        <f t="shared" si="3"/>
        <v>10.072840736818076</v>
      </c>
      <c r="F21" s="12">
        <f t="shared" si="0"/>
        <v>1.3958403377603052E-3</v>
      </c>
      <c r="G21" s="32">
        <f t="shared" si="1"/>
        <v>1.4666065530033765E-3</v>
      </c>
      <c r="H21" s="13">
        <f>RS!H21</f>
        <v>7706662.5499999998</v>
      </c>
      <c r="I21" s="13">
        <f>RS!I21</f>
        <v>7907010.0700000003</v>
      </c>
      <c r="J21" s="12">
        <f t="shared" si="2"/>
        <v>2.5996664405657737</v>
      </c>
      <c r="K21" s="12">
        <f>H21/H$37*100</f>
        <v>11.15004918789479</v>
      </c>
      <c r="L21" s="35">
        <f>I21/I$37*100</f>
        <v>11.331399423087202</v>
      </c>
      <c r="M21" s="1"/>
      <c r="N21" s="1"/>
      <c r="O21" s="1"/>
      <c r="P21" s="1"/>
      <c r="Q21" s="1"/>
    </row>
    <row r="22" spans="1:17" x14ac:dyDescent="0.25">
      <c r="A22" s="17" t="s">
        <v>39</v>
      </c>
      <c r="B22" s="7" t="s">
        <v>4</v>
      </c>
      <c r="C22" s="13">
        <f>FBiH!C20</f>
        <v>6283775.4100000001</v>
      </c>
      <c r="D22" s="13">
        <f>FBiH!D20</f>
        <v>12615708.16</v>
      </c>
      <c r="E22" s="12">
        <f t="shared" si="3"/>
        <v>100.76637589439244</v>
      </c>
      <c r="F22" s="12">
        <f t="shared" si="0"/>
        <v>2.2768953104438716</v>
      </c>
      <c r="G22" s="32">
        <f t="shared" si="1"/>
        <v>4.3634674816071071</v>
      </c>
      <c r="H22" s="13">
        <f>FBiH!H20</f>
        <v>12796276.019999994</v>
      </c>
      <c r="I22" s="13">
        <f>FBiH!I20</f>
        <v>12825355.049999949</v>
      </c>
      <c r="J22" s="12">
        <f t="shared" si="2"/>
        <v>0.22724603591314715</v>
      </c>
      <c r="K22" s="12">
        <f t="shared" si="5"/>
        <v>18.513734852044159</v>
      </c>
      <c r="L22" s="35">
        <f t="shared" si="4"/>
        <v>18.37979457821254</v>
      </c>
      <c r="M22" s="8"/>
      <c r="N22" s="1"/>
      <c r="O22" s="1"/>
      <c r="P22" s="1"/>
      <c r="Q22" s="1"/>
    </row>
    <row r="23" spans="1:17" x14ac:dyDescent="0.25">
      <c r="A23" s="17" t="s">
        <v>40</v>
      </c>
      <c r="B23" s="7" t="s">
        <v>17</v>
      </c>
      <c r="C23" s="13">
        <f>RS!C22</f>
        <v>649064.28</v>
      </c>
      <c r="D23" s="13">
        <f>RS!D22</f>
        <v>1089989.82</v>
      </c>
      <c r="E23" s="12">
        <f t="shared" si="3"/>
        <v>67.932491986772106</v>
      </c>
      <c r="F23" s="12">
        <f t="shared" si="0"/>
        <v>0.23518526982310275</v>
      </c>
      <c r="G23" s="32">
        <f t="shared" si="1"/>
        <v>0.37700104302767762</v>
      </c>
      <c r="H23" s="13">
        <f>RS!H22</f>
        <v>0</v>
      </c>
      <c r="I23" s="13">
        <f>RS!I22</f>
        <v>0</v>
      </c>
      <c r="J23" s="12" t="str">
        <f t="shared" si="2"/>
        <v>-</v>
      </c>
      <c r="K23" s="12">
        <f t="shared" si="5"/>
        <v>0</v>
      </c>
      <c r="L23" s="35">
        <f t="shared" si="4"/>
        <v>0</v>
      </c>
      <c r="M23" s="1"/>
      <c r="N23" s="1"/>
      <c r="O23" s="1"/>
      <c r="P23" s="1"/>
      <c r="Q23" s="1"/>
    </row>
    <row r="24" spans="1:17" x14ac:dyDescent="0.25">
      <c r="A24" s="17" t="s">
        <v>41</v>
      </c>
      <c r="B24" s="7" t="s">
        <v>5</v>
      </c>
      <c r="C24" s="13">
        <f>FBiH!C21+RS!C23</f>
        <v>315906.9599999999</v>
      </c>
      <c r="D24" s="13">
        <f>FBiH!D21+RS!D23</f>
        <v>305405</v>
      </c>
      <c r="E24" s="12">
        <f t="shared" si="3"/>
        <v>-3.3243838628942859</v>
      </c>
      <c r="F24" s="12">
        <f t="shared" si="0"/>
        <v>0.11446734309057355</v>
      </c>
      <c r="G24" s="32">
        <f t="shared" si="1"/>
        <v>0.10563218246007829</v>
      </c>
      <c r="H24" s="13">
        <f>FBiH!H21+RS!H23</f>
        <v>14569151.529900245</v>
      </c>
      <c r="I24" s="13">
        <f>FBiH!I21+RS!I23</f>
        <v>13818360</v>
      </c>
      <c r="J24" s="12">
        <f t="shared" si="2"/>
        <v>-5.1532961844716709</v>
      </c>
      <c r="K24" s="12">
        <f t="shared" si="5"/>
        <v>21.078742598413157</v>
      </c>
      <c r="L24" s="35">
        <f t="shared" si="4"/>
        <v>19.802852803501143</v>
      </c>
      <c r="M24" s="1"/>
      <c r="N24" s="1"/>
      <c r="O24" s="1"/>
      <c r="P24" s="1"/>
      <c r="Q24" s="1"/>
    </row>
    <row r="25" spans="1:17" x14ac:dyDescent="0.25">
      <c r="A25" s="17" t="s">
        <v>42</v>
      </c>
      <c r="B25" s="7" t="s">
        <v>18</v>
      </c>
      <c r="C25" s="13">
        <f>FBiH!C22+RS!C24</f>
        <v>4361938.6500000004</v>
      </c>
      <c r="D25" s="13">
        <f>FBiH!D22+RS!D24</f>
        <v>5214855.6899999995</v>
      </c>
      <c r="E25" s="12">
        <f t="shared" si="3"/>
        <v>19.55362302035126</v>
      </c>
      <c r="F25" s="12">
        <f t="shared" si="0"/>
        <v>1.5805271526451441</v>
      </c>
      <c r="G25" s="32">
        <f t="shared" si="1"/>
        <v>1.8036921063802405</v>
      </c>
      <c r="H25" s="13">
        <f>FBiH!H22+RS!H24</f>
        <v>0</v>
      </c>
      <c r="I25" s="13">
        <f>FBiH!I22+RS!I24</f>
        <v>0</v>
      </c>
      <c r="J25" s="12" t="str">
        <f t="shared" si="2"/>
        <v>-</v>
      </c>
      <c r="K25" s="12">
        <f t="shared" si="5"/>
        <v>0</v>
      </c>
      <c r="L25" s="35">
        <f t="shared" si="4"/>
        <v>0</v>
      </c>
      <c r="M25" s="1"/>
      <c r="N25" s="1"/>
      <c r="O25" s="1"/>
      <c r="P25" s="1"/>
      <c r="Q25" s="1"/>
    </row>
    <row r="26" spans="1:17" x14ac:dyDescent="0.25">
      <c r="A26" s="17" t="s">
        <v>43</v>
      </c>
      <c r="B26" s="7" t="s">
        <v>19</v>
      </c>
      <c r="C26" s="13">
        <f>RS!C25</f>
        <v>8402020.4700000007</v>
      </c>
      <c r="D26" s="13">
        <f>RS!D25</f>
        <v>7857536.0800000001</v>
      </c>
      <c r="E26" s="12">
        <f t="shared" si="3"/>
        <v>-6.4803982797247404</v>
      </c>
      <c r="F26" s="12">
        <f t="shared" si="0"/>
        <v>3.0444310558827588</v>
      </c>
      <c r="G26" s="32">
        <f t="shared" si="1"/>
        <v>2.7177311598998322</v>
      </c>
      <c r="H26" s="13">
        <f>RS!H25</f>
        <v>0</v>
      </c>
      <c r="I26" s="13">
        <v>0</v>
      </c>
      <c r="J26" s="12" t="str">
        <f t="shared" si="2"/>
        <v>-</v>
      </c>
      <c r="K26" s="12">
        <f>H26/H$37*100</f>
        <v>0</v>
      </c>
      <c r="L26" s="35">
        <f t="shared" si="4"/>
        <v>0</v>
      </c>
      <c r="M26" s="1"/>
      <c r="N26" s="1"/>
      <c r="O26" s="1"/>
      <c r="P26" s="1"/>
      <c r="Q26" s="1"/>
    </row>
    <row r="27" spans="1:17" x14ac:dyDescent="0.25">
      <c r="A27" s="17" t="s">
        <v>44</v>
      </c>
      <c r="B27" s="7" t="s">
        <v>11</v>
      </c>
      <c r="C27" s="13">
        <f>FBiH!C23+RS!C26</f>
        <v>7002834.4100000001</v>
      </c>
      <c r="D27" s="13">
        <f>FBiH!D23+RS!D26</f>
        <v>8405139.2100000009</v>
      </c>
      <c r="E27" s="12">
        <f t="shared" si="3"/>
        <v>20.024817351064577</v>
      </c>
      <c r="F27" s="12">
        <f t="shared" si="0"/>
        <v>2.537442824988549</v>
      </c>
      <c r="G27" s="32">
        <f t="shared" si="1"/>
        <v>2.907133801454064</v>
      </c>
      <c r="H27" s="13">
        <f>FBiH!H23+RS!H26</f>
        <v>0</v>
      </c>
      <c r="I27" s="13">
        <f>FBiH!I23+RS!I26</f>
        <v>0</v>
      </c>
      <c r="J27" s="12" t="str">
        <f t="shared" si="2"/>
        <v>-</v>
      </c>
      <c r="K27" s="12">
        <f t="shared" si="5"/>
        <v>0</v>
      </c>
      <c r="L27" s="35">
        <f t="shared" si="4"/>
        <v>0</v>
      </c>
      <c r="M27" s="1"/>
      <c r="N27" s="1"/>
      <c r="O27" s="1"/>
      <c r="P27" s="1"/>
      <c r="Q27" s="1"/>
    </row>
    <row r="28" spans="1:17" x14ac:dyDescent="0.25">
      <c r="A28" s="17" t="s">
        <v>45</v>
      </c>
      <c r="B28" s="7" t="s">
        <v>15</v>
      </c>
      <c r="C28" s="13">
        <f>RS!C27</f>
        <v>3892689.92</v>
      </c>
      <c r="D28" s="13">
        <f>RS!D27</f>
        <v>4494184.4000000004</v>
      </c>
      <c r="E28" s="12">
        <f t="shared" si="3"/>
        <v>15.451898105462261</v>
      </c>
      <c r="F28" s="12">
        <f t="shared" si="0"/>
        <v>1.4104971685899466</v>
      </c>
      <c r="G28" s="32">
        <f t="shared" si="1"/>
        <v>1.5544293857338207</v>
      </c>
      <c r="H28" s="13">
        <f>RS!H27</f>
        <v>0</v>
      </c>
      <c r="I28" s="13">
        <f>RS!I27</f>
        <v>0</v>
      </c>
      <c r="J28" s="12" t="str">
        <f t="shared" si="2"/>
        <v>-</v>
      </c>
      <c r="K28" s="12">
        <f t="shared" si="5"/>
        <v>0</v>
      </c>
      <c r="L28" s="35">
        <f t="shared" si="4"/>
        <v>0</v>
      </c>
      <c r="M28" s="1"/>
      <c r="N28" s="1"/>
      <c r="O28" s="1"/>
      <c r="P28" s="1"/>
      <c r="Q28" s="1"/>
    </row>
    <row r="29" spans="1:17" x14ac:dyDescent="0.25">
      <c r="A29" s="17" t="s">
        <v>46</v>
      </c>
      <c r="B29" s="7" t="s">
        <v>6</v>
      </c>
      <c r="C29" s="13">
        <f>FBiH!C24+RS!C28</f>
        <v>27486503.324000005</v>
      </c>
      <c r="D29" s="13">
        <f>FBiH!D24+RS!D28</f>
        <v>29522550.123200007</v>
      </c>
      <c r="E29" s="12">
        <f t="shared" si="3"/>
        <v>7.4074420278195801</v>
      </c>
      <c r="F29" s="12">
        <f t="shared" si="0"/>
        <v>9.9596001504636043</v>
      </c>
      <c r="G29" s="32">
        <f t="shared" si="1"/>
        <v>10.211134072135916</v>
      </c>
      <c r="H29" s="13">
        <f>FBiH!H24+RS!H28</f>
        <v>1733997.81</v>
      </c>
      <c r="I29" s="13">
        <f>FBiH!I24+RS!I28</f>
        <v>1799409.43</v>
      </c>
      <c r="J29" s="12">
        <f t="shared" si="2"/>
        <v>3.7723011887771571</v>
      </c>
      <c r="K29" s="12">
        <f t="shared" si="5"/>
        <v>2.50875923887466</v>
      </c>
      <c r="L29" s="35">
        <f>I29/I$37*100</f>
        <v>2.578702543248395</v>
      </c>
      <c r="M29" s="1"/>
      <c r="N29" s="1"/>
      <c r="O29" s="1"/>
      <c r="P29" s="1"/>
      <c r="Q29" s="1"/>
    </row>
    <row r="30" spans="1:17" x14ac:dyDescent="0.25">
      <c r="A30" s="17" t="s">
        <v>47</v>
      </c>
      <c r="B30" s="7" t="s">
        <v>22</v>
      </c>
      <c r="C30" s="13">
        <f>RS!C29</f>
        <v>1502596.058</v>
      </c>
      <c r="D30" s="13">
        <f>RS!D29</f>
        <v>1778939.0989999999</v>
      </c>
      <c r="E30" s="12">
        <f t="shared" si="3"/>
        <v>18.391039929109144</v>
      </c>
      <c r="F30" s="12">
        <f t="shared" si="0"/>
        <v>0.54445833829564694</v>
      </c>
      <c r="G30" s="32">
        <f t="shared" si="1"/>
        <v>0.61529188942857926</v>
      </c>
      <c r="H30" s="13">
        <f>RS!H29</f>
        <v>0</v>
      </c>
      <c r="I30" s="13">
        <f>RS!I29</f>
        <v>0</v>
      </c>
      <c r="J30" s="12" t="str">
        <f t="shared" si="2"/>
        <v>-</v>
      </c>
      <c r="K30" s="12">
        <f t="shared" si="5"/>
        <v>0</v>
      </c>
      <c r="L30" s="35">
        <f t="shared" si="4"/>
        <v>0</v>
      </c>
      <c r="M30" s="1"/>
      <c r="N30" s="1"/>
      <c r="O30" s="1"/>
      <c r="P30" s="1"/>
      <c r="Q30" s="1"/>
    </row>
    <row r="31" spans="1:17" x14ac:dyDescent="0.25">
      <c r="A31" s="17" t="s">
        <v>48</v>
      </c>
      <c r="B31" s="7" t="s">
        <v>20</v>
      </c>
      <c r="C31" s="13">
        <f>RS!C30</f>
        <v>5419843.6600000001</v>
      </c>
      <c r="D31" s="13">
        <f>RS!D30</f>
        <v>5625975.9900000002</v>
      </c>
      <c r="E31" s="12">
        <f t="shared" si="3"/>
        <v>3.8032892262431068</v>
      </c>
      <c r="F31" s="12">
        <f t="shared" si="0"/>
        <v>1.963853862942716</v>
      </c>
      <c r="G31" s="32">
        <f t="shared" si="1"/>
        <v>1.9458886471789905</v>
      </c>
      <c r="H31" s="13">
        <f>RS!H30</f>
        <v>0</v>
      </c>
      <c r="I31" s="13">
        <f>RS!I30</f>
        <v>0</v>
      </c>
      <c r="J31" s="12" t="str">
        <f t="shared" si="2"/>
        <v>-</v>
      </c>
      <c r="K31" s="12">
        <f>H31/H$37*100</f>
        <v>0</v>
      </c>
      <c r="L31" s="35">
        <f t="shared" si="4"/>
        <v>0</v>
      </c>
      <c r="M31" s="1"/>
      <c r="N31" s="1"/>
      <c r="O31" s="1"/>
      <c r="P31" s="1"/>
      <c r="Q31" s="1"/>
    </row>
    <row r="32" spans="1:17" x14ac:dyDescent="0.25">
      <c r="A32" s="17" t="s">
        <v>49</v>
      </c>
      <c r="B32" s="7" t="s">
        <v>7</v>
      </c>
      <c r="C32" s="13">
        <f>FBiH!C25+RS!C31</f>
        <v>16639173.939999998</v>
      </c>
      <c r="D32" s="13">
        <f>FBiH!D25+RS!D31</f>
        <v>16888021.84</v>
      </c>
      <c r="E32" s="12">
        <f t="shared" si="3"/>
        <v>1.4955544121200663</v>
      </c>
      <c r="F32" s="12">
        <f t="shared" si="0"/>
        <v>6.029123360035217</v>
      </c>
      <c r="G32" s="32">
        <f t="shared" si="1"/>
        <v>5.841157166361608</v>
      </c>
      <c r="H32" s="13">
        <f>FBiH!H25+RS!H31</f>
        <v>5983326.6349999746</v>
      </c>
      <c r="I32" s="13">
        <f>FBiH!I25+RS!I31</f>
        <v>6302617.5799999684</v>
      </c>
      <c r="J32" s="12">
        <f t="shared" si="2"/>
        <v>5.3363448876796129</v>
      </c>
      <c r="K32" s="12">
        <f t="shared" si="5"/>
        <v>8.6567156476172347</v>
      </c>
      <c r="L32" s="35">
        <f t="shared" si="4"/>
        <v>9.0321722848078903</v>
      </c>
      <c r="M32" s="1"/>
      <c r="N32" s="1"/>
      <c r="O32" s="1"/>
      <c r="P32" s="1"/>
      <c r="Q32" s="1"/>
    </row>
    <row r="33" spans="1:33" x14ac:dyDescent="0.25">
      <c r="A33" s="17" t="s">
        <v>50</v>
      </c>
      <c r="B33" s="7" t="s">
        <v>8</v>
      </c>
      <c r="C33" s="13">
        <f>FBiH!C26+RS!C32</f>
        <v>13771686.149999999</v>
      </c>
      <c r="D33" s="13">
        <f>FBiH!D26+RS!D32</f>
        <v>12995806.430000002</v>
      </c>
      <c r="E33" s="12">
        <f t="shared" si="3"/>
        <v>-5.6338759941896948</v>
      </c>
      <c r="F33" s="12">
        <f t="shared" si="0"/>
        <v>4.9901031729967276</v>
      </c>
      <c r="G33" s="32">
        <f t="shared" si="1"/>
        <v>4.4949342546114792</v>
      </c>
      <c r="H33" s="13">
        <f>FBiH!H26+RS!H32</f>
        <v>15391241.979999999</v>
      </c>
      <c r="I33" s="13">
        <f>FBiH!I26+RS!I32</f>
        <v>18155731.379999999</v>
      </c>
      <c r="J33" s="12">
        <f t="shared" si="2"/>
        <v>17.961444590321491</v>
      </c>
      <c r="K33" s="12">
        <f t="shared" si="5"/>
        <v>22.268148375043513</v>
      </c>
      <c r="L33" s="35">
        <f t="shared" si="4"/>
        <v>26.018664737208081</v>
      </c>
      <c r="M33" s="1"/>
      <c r="N33" s="1"/>
      <c r="O33" s="1"/>
      <c r="P33" s="1"/>
      <c r="Q33" s="1"/>
    </row>
    <row r="34" spans="1:33" ht="14.25" customHeight="1" x14ac:dyDescent="0.25">
      <c r="A34" s="17" t="s">
        <v>51</v>
      </c>
      <c r="B34" s="7" t="s">
        <v>9</v>
      </c>
      <c r="C34" s="13">
        <f>FBiH!C27+RS!C33</f>
        <v>9427768.7400000002</v>
      </c>
      <c r="D34" s="13">
        <f>FBiH!D27+RS!D33</f>
        <v>307993.30000000005</v>
      </c>
      <c r="E34" s="12">
        <f t="shared" si="3"/>
        <v>-96.733126273099472</v>
      </c>
      <c r="F34" s="12">
        <f t="shared" si="0"/>
        <v>3.4161059285941806</v>
      </c>
      <c r="G34" s="32">
        <f t="shared" si="1"/>
        <v>0.10652741265559382</v>
      </c>
      <c r="H34" s="13">
        <f>FBiH!H27+RS!H33</f>
        <v>0</v>
      </c>
      <c r="I34" s="13">
        <f>FBiH!I27+RS!I33</f>
        <v>0</v>
      </c>
      <c r="J34" s="12" t="str">
        <f t="shared" si="2"/>
        <v>-</v>
      </c>
      <c r="K34" s="12">
        <f t="shared" si="5"/>
        <v>0</v>
      </c>
      <c r="L34" s="35">
        <f>I34/I$37*100</f>
        <v>0</v>
      </c>
      <c r="M34" s="1"/>
      <c r="N34" s="1"/>
      <c r="O34" s="1"/>
      <c r="P34" s="1"/>
      <c r="Q34" s="1"/>
    </row>
    <row r="35" spans="1:33" x14ac:dyDescent="0.25">
      <c r="A35" s="17" t="s">
        <v>52</v>
      </c>
      <c r="B35" s="7" t="s">
        <v>25</v>
      </c>
      <c r="C35" s="13">
        <f>FBiH!C28+RS!C34</f>
        <v>15183420.760000002</v>
      </c>
      <c r="D35" s="13">
        <f>FBiH!D28+RS!D34</f>
        <v>14394682.880000001</v>
      </c>
      <c r="E35" s="12">
        <f t="shared" si="3"/>
        <v>-5.1947310982640564</v>
      </c>
      <c r="F35" s="12">
        <f t="shared" si="0"/>
        <v>5.5016383096575581</v>
      </c>
      <c r="G35" s="32">
        <f t="shared" si="1"/>
        <v>4.9787716914756643</v>
      </c>
      <c r="H35" s="13">
        <f>FBiH!H28+RS!H34</f>
        <v>3207512.96</v>
      </c>
      <c r="I35" s="13">
        <f>FBiH!I28+RS!I34</f>
        <v>1982163.8599999999</v>
      </c>
      <c r="J35" s="12" t="str">
        <f>IFERROR((#REF!-I35)/I35*100, "-")</f>
        <v>-</v>
      </c>
      <c r="K35" s="12">
        <f>H35/H$37*100</f>
        <v>4.6406504816809466</v>
      </c>
      <c r="L35" s="35">
        <f t="shared" si="4"/>
        <v>2.8406047571491584</v>
      </c>
      <c r="M35" s="1"/>
      <c r="N35" s="1"/>
      <c r="O35" s="1"/>
      <c r="P35" s="1"/>
      <c r="Q35" s="1"/>
    </row>
    <row r="36" spans="1:33" x14ac:dyDescent="0.25">
      <c r="A36" s="18" t="s">
        <v>53</v>
      </c>
      <c r="B36" s="7" t="s">
        <v>10</v>
      </c>
      <c r="C36" s="13">
        <f>FBiH!C29+RS!C35</f>
        <v>9418943.0500000007</v>
      </c>
      <c r="D36" s="13">
        <f>FBiH!D29+RS!D35</f>
        <v>0</v>
      </c>
      <c r="E36" s="12">
        <f t="shared" si="3"/>
        <v>-100</v>
      </c>
      <c r="F36" s="12">
        <f t="shared" si="0"/>
        <v>3.4129079829546134</v>
      </c>
      <c r="G36" s="32">
        <f t="shared" si="1"/>
        <v>0</v>
      </c>
      <c r="H36" s="13">
        <f>FBiH!H29+RS!H35</f>
        <v>0</v>
      </c>
      <c r="I36" s="13">
        <f>FBiH!I29+RS!I35</f>
        <v>0</v>
      </c>
      <c r="J36" s="12" t="str">
        <f>IFERROR((I36-H36)/H36*100, "-")</f>
        <v>-</v>
      </c>
      <c r="K36" s="12">
        <f>H36/H$37*100</f>
        <v>0</v>
      </c>
      <c r="L36" s="36">
        <f>I36/I$37*100</f>
        <v>0</v>
      </c>
      <c r="M36" s="1"/>
      <c r="N36" s="1"/>
      <c r="O36" s="1"/>
      <c r="P36" s="1"/>
      <c r="Q36" s="1"/>
    </row>
    <row r="37" spans="1:33" x14ac:dyDescent="0.25">
      <c r="A37" s="3"/>
      <c r="B37" s="4" t="s">
        <v>57</v>
      </c>
      <c r="C37" s="53">
        <f>SUM(C10:C36)</f>
        <v>275979988.23999524</v>
      </c>
      <c r="D37" s="53">
        <f>SUM(D10:D36)</f>
        <v>289121168.27219975</v>
      </c>
      <c r="E37" s="5">
        <f>(D37-C37)/C37*100</f>
        <v>4.7616423625530393</v>
      </c>
      <c r="F37" s="10">
        <f>SUM(F10:F36)</f>
        <v>99.999999999999972</v>
      </c>
      <c r="G37" s="10">
        <f>SUM(G10:G36)</f>
        <v>100</v>
      </c>
      <c r="H37" s="53">
        <f>SUM(H10:H36)</f>
        <v>69117744.864900216</v>
      </c>
      <c r="I37" s="53">
        <f>SUM(I10:I36)</f>
        <v>69779643.049999923</v>
      </c>
      <c r="J37" s="5">
        <f>(I37-H37)/H37*100</f>
        <v>0.95763857225589999</v>
      </c>
      <c r="K37" s="10">
        <f>SUM(K10:K36)</f>
        <v>99.999999999999986</v>
      </c>
      <c r="L37" s="33">
        <f>SUM(L10:L36)</f>
        <v>100</v>
      </c>
      <c r="M37" s="1"/>
      <c r="N37" s="1"/>
      <c r="O37" s="1"/>
      <c r="P37" s="1"/>
      <c r="Q37" s="1"/>
    </row>
    <row r="38" spans="1:33" x14ac:dyDescent="0.25">
      <c r="A38" s="21"/>
      <c r="B38" s="21"/>
      <c r="C38" s="23"/>
      <c r="D38" s="23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</row>
    <row r="39" spans="1:33" x14ac:dyDescent="0.25">
      <c r="C39" s="24"/>
      <c r="D39" s="24"/>
      <c r="E39" s="25"/>
      <c r="F39" s="25"/>
      <c r="G39" s="25"/>
      <c r="H39" s="24"/>
      <c r="I39" s="24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</row>
    <row r="40" spans="1:33" x14ac:dyDescent="0.25">
      <c r="A40" s="21"/>
      <c r="B40" s="65" t="s">
        <v>70</v>
      </c>
      <c r="C40" s="49"/>
      <c r="D40" s="49"/>
      <c r="E40" s="25"/>
      <c r="F40" s="25"/>
      <c r="G40" s="25"/>
      <c r="H40" s="24"/>
      <c r="I40" s="24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</row>
    <row r="41" spans="1:33" x14ac:dyDescent="0.25">
      <c r="A41" s="21"/>
      <c r="B41" s="21"/>
      <c r="C41" s="15"/>
      <c r="D41" s="27"/>
      <c r="E41" s="25"/>
      <c r="F41" s="25"/>
      <c r="G41" s="25"/>
      <c r="H41" s="25"/>
      <c r="I41" s="25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</row>
    <row r="42" spans="1:33" x14ac:dyDescent="0.25">
      <c r="A42" s="21"/>
      <c r="B42" s="21"/>
      <c r="C42" s="52"/>
      <c r="D42" s="52"/>
      <c r="E42" s="16"/>
      <c r="F42" s="16"/>
      <c r="G42" s="25"/>
      <c r="H42" s="25"/>
      <c r="I42" s="25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</row>
    <row r="43" spans="1:33" x14ac:dyDescent="0.25">
      <c r="A43" s="21"/>
      <c r="B43" s="20"/>
      <c r="C43" s="26"/>
      <c r="D43" s="28"/>
      <c r="E43" s="67"/>
      <c r="F43" s="67"/>
      <c r="G43" s="25"/>
      <c r="H43" s="24"/>
      <c r="I43" s="24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</row>
    <row r="44" spans="1:33" x14ac:dyDescent="0.25">
      <c r="A44" s="21"/>
      <c r="B44" s="22"/>
      <c r="C44" s="21"/>
      <c r="D44" s="11"/>
      <c r="E44" s="66"/>
      <c r="F44" s="66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</row>
    <row r="45" spans="1:33" x14ac:dyDescent="0.25">
      <c r="A45" s="21"/>
      <c r="B45" s="20"/>
      <c r="C45" s="48"/>
      <c r="D45" s="31"/>
      <c r="E45" s="48"/>
      <c r="F45" s="48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</row>
  </sheetData>
  <sortState ref="A12:L37">
    <sortCondition ref="B12:B37"/>
  </sortState>
  <mergeCells count="12">
    <mergeCell ref="E44:F44"/>
    <mergeCell ref="E43:F43"/>
    <mergeCell ref="A7:A9"/>
    <mergeCell ref="H7:L7"/>
    <mergeCell ref="H8:I8"/>
    <mergeCell ref="B7:B9"/>
    <mergeCell ref="C8:D8"/>
    <mergeCell ref="C7:G7"/>
    <mergeCell ref="J8:J9"/>
    <mergeCell ref="K8:L8"/>
    <mergeCell ref="E8:E9"/>
    <mergeCell ref="F8:G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osiguranja&amp;RPolugodišnje izvješće</oddHeader>
    <oddFooter>&amp;CU izvješće su uključeni podatci zaključno s 30.06.2018.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4"/>
  <sheetViews>
    <sheetView showGridLines="0" showRuler="0" view="pageLayout" zoomScale="70" zoomScaleNormal="70" zoomScalePageLayoutView="70" workbookViewId="0">
      <selection activeCell="B30" sqref="B30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44" t="s">
        <v>72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68" t="s">
        <v>60</v>
      </c>
      <c r="B7" s="74" t="s">
        <v>69</v>
      </c>
      <c r="C7" s="71" t="s">
        <v>54</v>
      </c>
      <c r="D7" s="71"/>
      <c r="E7" s="71"/>
      <c r="F7" s="71"/>
      <c r="G7" s="71"/>
      <c r="H7" s="71" t="s">
        <v>56</v>
      </c>
      <c r="I7" s="71"/>
      <c r="J7" s="71"/>
      <c r="K7" s="71"/>
      <c r="L7" s="72"/>
    </row>
    <row r="8" spans="1:12" s="34" customFormat="1" ht="21.75" customHeight="1" x14ac:dyDescent="0.25">
      <c r="A8" s="69"/>
      <c r="B8" s="75"/>
      <c r="C8" s="73" t="s">
        <v>26</v>
      </c>
      <c r="D8" s="73"/>
      <c r="E8" s="77" t="s">
        <v>61</v>
      </c>
      <c r="F8" s="75" t="s">
        <v>59</v>
      </c>
      <c r="G8" s="75"/>
      <c r="H8" s="73" t="s">
        <v>26</v>
      </c>
      <c r="I8" s="73"/>
      <c r="J8" s="77" t="s">
        <v>62</v>
      </c>
      <c r="K8" s="75" t="s">
        <v>59</v>
      </c>
      <c r="L8" s="79"/>
    </row>
    <row r="9" spans="1:12" ht="19.5" customHeight="1" thickBot="1" x14ac:dyDescent="0.3">
      <c r="A9" s="70"/>
      <c r="B9" s="76"/>
      <c r="C9" s="45" t="s">
        <v>67</v>
      </c>
      <c r="D9" s="45" t="s">
        <v>66</v>
      </c>
      <c r="E9" s="78"/>
      <c r="F9" s="46" t="s">
        <v>55</v>
      </c>
      <c r="G9" s="46" t="s">
        <v>58</v>
      </c>
      <c r="H9" s="45" t="s">
        <v>67</v>
      </c>
      <c r="I9" s="45" t="s">
        <v>66</v>
      </c>
      <c r="J9" s="78"/>
      <c r="K9" s="46" t="s">
        <v>55</v>
      </c>
      <c r="L9" s="47" t="s">
        <v>58</v>
      </c>
    </row>
    <row r="10" spans="1:12" ht="16.5" customHeight="1" x14ac:dyDescent="0.25">
      <c r="A10" s="17" t="s">
        <v>27</v>
      </c>
      <c r="B10" s="7" t="s">
        <v>63</v>
      </c>
      <c r="C10" s="13">
        <v>21459161.739999998</v>
      </c>
      <c r="D10" s="13">
        <v>26997874.410000004</v>
      </c>
      <c r="E10" s="63">
        <f>IFERROR((D10-C10)/C10*100, "-")</f>
        <v>25.810480097532484</v>
      </c>
      <c r="F10" s="63">
        <f>C10/C30*100</f>
        <v>11.423583394127903</v>
      </c>
      <c r="G10" s="64">
        <f>D10/D30*100</f>
        <v>13.837902471068912</v>
      </c>
      <c r="H10" s="13">
        <v>2988109.3600000003</v>
      </c>
      <c r="I10" s="13">
        <v>2420050.4300000002</v>
      </c>
      <c r="J10" s="12">
        <f t="shared" ref="J10:J29" si="0">IFERROR((I10-H10)/H10*100, "-")</f>
        <v>-19.010647254222317</v>
      </c>
      <c r="K10" s="12">
        <f>H10/H30*100</f>
        <v>5.6984726171928015</v>
      </c>
      <c r="L10" s="35">
        <f>I10/I30*100</f>
        <v>4.6427840903773712</v>
      </c>
    </row>
    <row r="11" spans="1:12" ht="16.5" customHeight="1" x14ac:dyDescent="0.25">
      <c r="A11" s="17" t="s">
        <v>28</v>
      </c>
      <c r="B11" s="7" t="s">
        <v>0</v>
      </c>
      <c r="C11" s="13">
        <v>9620393.4880952388</v>
      </c>
      <c r="D11" s="13">
        <v>10972479.339999862</v>
      </c>
      <c r="E11" s="63">
        <f>IFERROR((D11-C11)/C11*100, "-")</f>
        <v>14.054371617728137</v>
      </c>
      <c r="F11" s="63">
        <f>C11/C30*100</f>
        <v>5.1213262021660402</v>
      </c>
      <c r="G11" s="64">
        <f>D11/D30*100</f>
        <v>5.6240019738923088</v>
      </c>
      <c r="H11" s="13">
        <v>0</v>
      </c>
      <c r="I11" s="13">
        <v>0</v>
      </c>
      <c r="J11" s="12" t="str">
        <f>IFERROR((I11-H11)/H11*100, "-")</f>
        <v>-</v>
      </c>
      <c r="K11" s="12">
        <f>H11/H30*100</f>
        <v>0</v>
      </c>
      <c r="L11" s="35">
        <f>I11/I30*100</f>
        <v>0</v>
      </c>
    </row>
    <row r="12" spans="1:12" ht="16.5" customHeight="1" x14ac:dyDescent="0.25">
      <c r="A12" s="17" t="s">
        <v>29</v>
      </c>
      <c r="B12" s="7" t="s">
        <v>21</v>
      </c>
      <c r="C12" s="13">
        <v>1103913.3099999998</v>
      </c>
      <c r="D12" s="13">
        <v>2461946.4300000006</v>
      </c>
      <c r="E12" s="63">
        <f t="shared" ref="E12:E29" si="1">IFERROR((D12-C12)/C12*100, "-")</f>
        <v>123.01990633666706</v>
      </c>
      <c r="F12" s="63">
        <f>C12/C30*100</f>
        <v>0.58765789220771147</v>
      </c>
      <c r="G12" s="64">
        <f>D12/D30*100</f>
        <v>1.2618835864618088</v>
      </c>
      <c r="H12" s="13">
        <v>0</v>
      </c>
      <c r="I12" s="13">
        <v>0</v>
      </c>
      <c r="J12" s="12" t="str">
        <f>IFERROR((#REF!-I12)/I12*100, "-")</f>
        <v>-</v>
      </c>
      <c r="K12" s="12">
        <f>H12/H30*100</f>
        <v>0</v>
      </c>
      <c r="L12" s="35">
        <f>I12/I30*100</f>
        <v>0</v>
      </c>
    </row>
    <row r="13" spans="1:12" ht="16.5" customHeight="1" x14ac:dyDescent="0.25">
      <c r="A13" s="17" t="s">
        <v>30</v>
      </c>
      <c r="B13" s="7" t="s">
        <v>12</v>
      </c>
      <c r="C13" s="13">
        <v>2607792.91</v>
      </c>
      <c r="D13" s="13">
        <v>2611076.64</v>
      </c>
      <c r="E13" s="63">
        <f t="shared" si="1"/>
        <v>0.12591989139198867</v>
      </c>
      <c r="F13" s="63">
        <f>C13/C30*100</f>
        <v>1.3882340858856157</v>
      </c>
      <c r="G13" s="64">
        <f>D13/D30*100</f>
        <v>1.3383210596543518</v>
      </c>
      <c r="H13" s="13">
        <v>0</v>
      </c>
      <c r="I13" s="13">
        <v>0</v>
      </c>
      <c r="J13" s="12" t="str">
        <f t="shared" si="0"/>
        <v>-</v>
      </c>
      <c r="K13" s="12">
        <f>H13/H30*100</f>
        <v>0</v>
      </c>
      <c r="L13" s="35">
        <f>I13/I30*100</f>
        <v>0</v>
      </c>
    </row>
    <row r="14" spans="1:12" ht="16.5" customHeight="1" x14ac:dyDescent="0.25">
      <c r="A14" s="17" t="s">
        <v>31</v>
      </c>
      <c r="B14" s="7" t="s">
        <v>1</v>
      </c>
      <c r="C14" s="13">
        <v>5378564.0999999996</v>
      </c>
      <c r="D14" s="13">
        <v>4527377</v>
      </c>
      <c r="E14" s="63">
        <f t="shared" si="1"/>
        <v>-15.825545334673983</v>
      </c>
      <c r="F14" s="63">
        <f>C14/C30*100</f>
        <v>2.8632281298520321</v>
      </c>
      <c r="G14" s="64">
        <f>D14/D30*100</f>
        <v>2.3205308841852839</v>
      </c>
      <c r="H14" s="13">
        <v>0</v>
      </c>
      <c r="I14" s="13">
        <v>0</v>
      </c>
      <c r="J14" s="12" t="str">
        <f t="shared" si="0"/>
        <v>-</v>
      </c>
      <c r="K14" s="12">
        <f>H14/H30*100</f>
        <v>0</v>
      </c>
      <c r="L14" s="35">
        <f>I14/I30*100</f>
        <v>0</v>
      </c>
    </row>
    <row r="15" spans="1:12" ht="16.5" customHeight="1" x14ac:dyDescent="0.25">
      <c r="A15" s="17" t="s">
        <v>32</v>
      </c>
      <c r="B15" s="7" t="s">
        <v>24</v>
      </c>
      <c r="C15" s="13">
        <v>12160366.779999999</v>
      </c>
      <c r="D15" s="13">
        <v>18015643.189999815</v>
      </c>
      <c r="E15" s="63">
        <f t="shared" si="1"/>
        <v>48.150491806134617</v>
      </c>
      <c r="F15" s="63">
        <f>C15/C30*100</f>
        <v>6.4734571507317691</v>
      </c>
      <c r="G15" s="64">
        <f>D15/D30*100</f>
        <v>9.2340126348781784</v>
      </c>
      <c r="H15" s="13">
        <v>0</v>
      </c>
      <c r="I15" s="13">
        <v>0</v>
      </c>
      <c r="J15" s="12" t="str">
        <f t="shared" si="0"/>
        <v>-</v>
      </c>
      <c r="K15" s="12">
        <f>H15/H30*100</f>
        <v>0</v>
      </c>
      <c r="L15" s="35">
        <f>I15/I30*100</f>
        <v>0</v>
      </c>
    </row>
    <row r="16" spans="1:12" ht="16.5" customHeight="1" x14ac:dyDescent="0.25">
      <c r="A16" s="17" t="s">
        <v>33</v>
      </c>
      <c r="B16" s="7" t="s">
        <v>2</v>
      </c>
      <c r="C16" s="13">
        <v>20030125.359999999</v>
      </c>
      <c r="D16" s="13">
        <v>20418712.48</v>
      </c>
      <c r="E16" s="63">
        <f t="shared" si="1"/>
        <v>1.9400134198660903</v>
      </c>
      <c r="F16" s="63">
        <f>C16/C30*100</f>
        <v>10.662849286339187</v>
      </c>
      <c r="G16" s="64">
        <f>D16/D30*100</f>
        <v>10.465718433684557</v>
      </c>
      <c r="H16" s="13">
        <v>4254122.42</v>
      </c>
      <c r="I16" s="13">
        <v>4096986.4399999995</v>
      </c>
      <c r="J16" s="12">
        <f t="shared" si="0"/>
        <v>-3.693734323705721</v>
      </c>
      <c r="K16" s="12">
        <f>H16/H30*100</f>
        <v>8.1128222564638559</v>
      </c>
      <c r="L16" s="35">
        <f>I16/I30*100</f>
        <v>7.859928547903781</v>
      </c>
    </row>
    <row r="17" spans="1:12" ht="16.5" customHeight="1" x14ac:dyDescent="0.25">
      <c r="A17" s="17" t="s">
        <v>34</v>
      </c>
      <c r="B17" s="7" t="s">
        <v>13</v>
      </c>
      <c r="C17" s="13">
        <v>2037181.6599999997</v>
      </c>
      <c r="D17" s="13">
        <v>1645961.06</v>
      </c>
      <c r="E17" s="63">
        <f t="shared" si="1"/>
        <v>-19.204011487124799</v>
      </c>
      <c r="F17" s="63">
        <f>C17/C30*100</f>
        <v>1.0844745411755266</v>
      </c>
      <c r="G17" s="64">
        <f>D17/D30*100</f>
        <v>0.84364599499806348</v>
      </c>
      <c r="H17" s="13">
        <v>0</v>
      </c>
      <c r="I17" s="13">
        <v>0</v>
      </c>
      <c r="J17" s="12" t="str">
        <f t="shared" si="0"/>
        <v>-</v>
      </c>
      <c r="K17" s="12">
        <f>H17/H30*100</f>
        <v>0</v>
      </c>
      <c r="L17" s="35">
        <f>I17/I30*100</f>
        <v>0</v>
      </c>
    </row>
    <row r="18" spans="1:12" ht="16.5" customHeight="1" x14ac:dyDescent="0.25">
      <c r="A18" s="17" t="s">
        <v>35</v>
      </c>
      <c r="B18" s="7" t="s">
        <v>14</v>
      </c>
      <c r="C18" s="13">
        <v>2520178.1599999997</v>
      </c>
      <c r="D18" s="13">
        <v>3040895.31</v>
      </c>
      <c r="E18" s="63">
        <f t="shared" si="1"/>
        <v>20.6619182034337</v>
      </c>
      <c r="F18" s="63">
        <f>C18/C30*100</f>
        <v>1.341593195840268</v>
      </c>
      <c r="G18" s="64">
        <f>D18/D30*100</f>
        <v>1.5586268787488171</v>
      </c>
      <c r="H18" s="13">
        <v>0</v>
      </c>
      <c r="I18" s="13">
        <v>0</v>
      </c>
      <c r="J18" s="12" t="str">
        <f t="shared" si="0"/>
        <v>-</v>
      </c>
      <c r="K18" s="12">
        <f>H18/H30*100</f>
        <v>0</v>
      </c>
      <c r="L18" s="35">
        <f>I18/I30*100</f>
        <v>0</v>
      </c>
    </row>
    <row r="19" spans="1:12" ht="16.5" customHeight="1" x14ac:dyDescent="0.25">
      <c r="A19" s="17" t="s">
        <v>36</v>
      </c>
      <c r="B19" s="7" t="s">
        <v>3</v>
      </c>
      <c r="C19" s="13">
        <v>24629211.340000004</v>
      </c>
      <c r="D19" s="13">
        <v>25410946.620000008</v>
      </c>
      <c r="E19" s="63">
        <f t="shared" si="1"/>
        <v>3.1740166958996294</v>
      </c>
      <c r="F19" s="63">
        <f>C19/C30*100</f>
        <v>13.111129553101112</v>
      </c>
      <c r="G19" s="64">
        <f>D19/D30*100</f>
        <v>13.024514288978734</v>
      </c>
      <c r="H19" s="13">
        <v>0</v>
      </c>
      <c r="I19" s="13">
        <v>0</v>
      </c>
      <c r="J19" s="12" t="str">
        <f t="shared" si="0"/>
        <v>-</v>
      </c>
      <c r="K19" s="12">
        <f>H19/H30*100</f>
        <v>0</v>
      </c>
      <c r="L19" s="35">
        <f>I19/I30*100</f>
        <v>0</v>
      </c>
    </row>
    <row r="20" spans="1:12" ht="16.5" customHeight="1" x14ac:dyDescent="0.25">
      <c r="A20" s="17" t="s">
        <v>37</v>
      </c>
      <c r="B20" s="7" t="s">
        <v>4</v>
      </c>
      <c r="C20" s="13">
        <v>6283775.4100000001</v>
      </c>
      <c r="D20" s="13">
        <v>12615708.16</v>
      </c>
      <c r="E20" s="63">
        <f t="shared" si="1"/>
        <v>100.76637589439244</v>
      </c>
      <c r="F20" s="63">
        <f>C20/C30*100</f>
        <v>3.345108876844006</v>
      </c>
      <c r="G20" s="64">
        <f>D20/D30*100</f>
        <v>6.4662475449136005</v>
      </c>
      <c r="H20" s="13">
        <v>12796276.019999994</v>
      </c>
      <c r="I20" s="13">
        <v>12825355.049999949</v>
      </c>
      <c r="J20" s="12">
        <f t="shared" si="0"/>
        <v>0.22724603591314715</v>
      </c>
      <c r="K20" s="12">
        <f>H20/H30*100</f>
        <v>24.403132454968397</v>
      </c>
      <c r="L20" s="35">
        <f>I20/I30*100</f>
        <v>24.605005598821688</v>
      </c>
    </row>
    <row r="21" spans="1:12" ht="16.5" customHeight="1" x14ac:dyDescent="0.25">
      <c r="A21" s="17" t="s">
        <v>38</v>
      </c>
      <c r="B21" s="7" t="s">
        <v>5</v>
      </c>
      <c r="C21" s="13">
        <v>207139.28999999992</v>
      </c>
      <c r="D21" s="13">
        <v>204718</v>
      </c>
      <c r="E21" s="63">
        <f t="shared" si="1"/>
        <v>-1.168918750276648</v>
      </c>
      <c r="F21" s="63">
        <f>C21/C30*100</f>
        <v>0.11026865737745462</v>
      </c>
      <c r="G21" s="64">
        <f>D21/D30*100</f>
        <v>0.10492928721169961</v>
      </c>
      <c r="H21" s="13">
        <v>10934621.900000244</v>
      </c>
      <c r="I21" s="13">
        <v>9984736</v>
      </c>
      <c r="J21" s="12">
        <f t="shared" si="0"/>
        <v>-8.6869569765391077</v>
      </c>
      <c r="K21" s="12">
        <f>H21/H30*100</f>
        <v>20.852865798897035</v>
      </c>
      <c r="L21" s="35">
        <f>I21/I30*100</f>
        <v>19.155374975974443</v>
      </c>
    </row>
    <row r="22" spans="1:12" ht="16.5" customHeight="1" x14ac:dyDescent="0.25">
      <c r="A22" s="17" t="s">
        <v>39</v>
      </c>
      <c r="B22" s="7" t="s">
        <v>18</v>
      </c>
      <c r="C22" s="13">
        <v>1113328.31</v>
      </c>
      <c r="D22" s="13">
        <v>1378301.17</v>
      </c>
      <c r="E22" s="63">
        <f>IFERROR((D22-C22)/C22*100, "-")</f>
        <v>23.800064870352561</v>
      </c>
      <c r="F22" s="63">
        <f>C22/C30*100</f>
        <v>0.59266987911376279</v>
      </c>
      <c r="G22" s="64">
        <f>D22/D30*100</f>
        <v>0.70645551114778182</v>
      </c>
      <c r="H22" s="13">
        <v>0</v>
      </c>
      <c r="I22" s="13">
        <v>0</v>
      </c>
      <c r="J22" s="12" t="str">
        <f t="shared" si="0"/>
        <v>-</v>
      </c>
      <c r="K22" s="12">
        <f>H22/H30*100</f>
        <v>0</v>
      </c>
      <c r="L22" s="35">
        <f>I22/I30*100</f>
        <v>0</v>
      </c>
    </row>
    <row r="23" spans="1:12" ht="16.5" customHeight="1" x14ac:dyDescent="0.25">
      <c r="A23" s="17" t="s">
        <v>40</v>
      </c>
      <c r="B23" s="7" t="s">
        <v>11</v>
      </c>
      <c r="C23" s="13">
        <v>2131695.11</v>
      </c>
      <c r="D23" s="13">
        <v>2691990.74</v>
      </c>
      <c r="E23" s="63">
        <f>IFERROR((D23-C23)/C23*100, "-")</f>
        <v>26.284041623569721</v>
      </c>
      <c r="F23" s="63">
        <f>C23/C30*100</f>
        <v>1.1347878894331709</v>
      </c>
      <c r="G23" s="64">
        <f>D23/D30*100</f>
        <v>1.379794007017926</v>
      </c>
      <c r="H23" s="13">
        <v>0</v>
      </c>
      <c r="I23" s="13">
        <v>0</v>
      </c>
      <c r="J23" s="12" t="str">
        <f t="shared" si="0"/>
        <v>-</v>
      </c>
      <c r="K23" s="12">
        <f>H23/H30*100</f>
        <v>0</v>
      </c>
      <c r="L23" s="35">
        <f>I23/I30*100</f>
        <v>0</v>
      </c>
    </row>
    <row r="24" spans="1:12" ht="16.5" customHeight="1" x14ac:dyDescent="0.25">
      <c r="A24" s="17" t="s">
        <v>41</v>
      </c>
      <c r="B24" s="7" t="s">
        <v>6</v>
      </c>
      <c r="C24" s="13">
        <v>25185104.574000005</v>
      </c>
      <c r="D24" s="13">
        <v>27543624.551300008</v>
      </c>
      <c r="E24" s="63">
        <f t="shared" si="1"/>
        <v>9.3647416486601998</v>
      </c>
      <c r="F24" s="63">
        <f>C24/C30*100</f>
        <v>13.40705410009744</v>
      </c>
      <c r="G24" s="64">
        <f>D24/D30*100</f>
        <v>14.117629575291762</v>
      </c>
      <c r="H24" s="13">
        <v>1733997.81</v>
      </c>
      <c r="I24" s="13">
        <v>1799409.43</v>
      </c>
      <c r="J24" s="12">
        <f t="shared" si="0"/>
        <v>3.7723011887771571</v>
      </c>
      <c r="K24" s="12">
        <f>H24/H30*100</f>
        <v>3.3068197472388641</v>
      </c>
      <c r="L24" s="35">
        <f>I24/I30*100</f>
        <v>3.4521055305773167</v>
      </c>
    </row>
    <row r="25" spans="1:12" ht="16.5" customHeight="1" x14ac:dyDescent="0.25">
      <c r="A25" s="17" t="s">
        <v>42</v>
      </c>
      <c r="B25" s="7" t="s">
        <v>7</v>
      </c>
      <c r="C25" s="13">
        <v>16639173.939999998</v>
      </c>
      <c r="D25" s="13">
        <v>16888021.84</v>
      </c>
      <c r="E25" s="63">
        <f t="shared" si="1"/>
        <v>1.4955544121200663</v>
      </c>
      <c r="F25" s="63">
        <f>C25/C30*100</f>
        <v>8.8577081162812341</v>
      </c>
      <c r="G25" s="64">
        <f>D25/D30*100</f>
        <v>8.6560443834289895</v>
      </c>
      <c r="H25" s="13">
        <v>5607064.341999975</v>
      </c>
      <c r="I25" s="13">
        <v>5756440.4219999686</v>
      </c>
      <c r="J25" s="12">
        <f t="shared" si="0"/>
        <v>2.6640693041648391</v>
      </c>
      <c r="K25" s="12">
        <f>H25/H30*100</f>
        <v>10.692949543093372</v>
      </c>
      <c r="L25" s="35">
        <f>I25/I30*100</f>
        <v>11.043534331830703</v>
      </c>
    </row>
    <row r="26" spans="1:12" ht="16.5" customHeight="1" x14ac:dyDescent="0.25">
      <c r="A26" s="17" t="s">
        <v>43</v>
      </c>
      <c r="B26" s="7" t="s">
        <v>8</v>
      </c>
      <c r="C26" s="13">
        <v>11572937.859999999</v>
      </c>
      <c r="D26" s="13">
        <v>10543744.440000001</v>
      </c>
      <c r="E26" s="63">
        <f t="shared" si="1"/>
        <v>-8.8931041750188573</v>
      </c>
      <c r="F26" s="63">
        <f>C26/C30*100</f>
        <v>6.1607448772027427</v>
      </c>
      <c r="G26" s="64">
        <f>D26/D30*100</f>
        <v>5.4042516468093718</v>
      </c>
      <c r="H26" s="13">
        <v>12605201.559999999</v>
      </c>
      <c r="I26" s="13">
        <v>14158865.85</v>
      </c>
      <c r="J26" s="12">
        <f t="shared" si="0"/>
        <v>12.325580694641436</v>
      </c>
      <c r="K26" s="12">
        <f>H26/H30*100</f>
        <v>24.038743991570634</v>
      </c>
      <c r="L26" s="35">
        <f>I26/I30*100</f>
        <v>27.163300521042231</v>
      </c>
    </row>
    <row r="27" spans="1:12" ht="16.5" customHeight="1" x14ac:dyDescent="0.25">
      <c r="A27" s="17" t="s">
        <v>44</v>
      </c>
      <c r="B27" s="7" t="s">
        <v>9</v>
      </c>
      <c r="C27" s="13">
        <v>9088082.2799999993</v>
      </c>
      <c r="D27" s="13">
        <v>238572.83000000002</v>
      </c>
      <c r="E27" s="63">
        <f t="shared" si="1"/>
        <v>-97.374882591842024</v>
      </c>
      <c r="F27" s="63">
        <f>C27/C30*100</f>
        <v>4.8379553253824366</v>
      </c>
      <c r="G27" s="64">
        <f>D27/D30*100</f>
        <v>0.12228175832109531</v>
      </c>
      <c r="H27" s="13">
        <v>0</v>
      </c>
      <c r="I27" s="13">
        <v>0</v>
      </c>
      <c r="J27" s="12" t="str">
        <f t="shared" si="0"/>
        <v>-</v>
      </c>
      <c r="K27" s="12">
        <f>H27/H30*100</f>
        <v>0</v>
      </c>
      <c r="L27" s="35">
        <f>I27/I30*100</f>
        <v>0</v>
      </c>
    </row>
    <row r="28" spans="1:12" ht="16.5" customHeight="1" x14ac:dyDescent="0.25">
      <c r="A28" s="17" t="s">
        <v>45</v>
      </c>
      <c r="B28" s="7" t="s">
        <v>25</v>
      </c>
      <c r="C28" s="13">
        <v>7080726.8600000013</v>
      </c>
      <c r="D28" s="13">
        <v>6893321.3100000005</v>
      </c>
      <c r="E28" s="63">
        <f t="shared" si="1"/>
        <v>-2.6466993248769479</v>
      </c>
      <c r="F28" s="63">
        <f>C28/C30*100</f>
        <v>3.7693585032017856</v>
      </c>
      <c r="G28" s="64">
        <f>D28/D30*100</f>
        <v>3.5332080793067511</v>
      </c>
      <c r="H28" s="13">
        <v>1517628.94</v>
      </c>
      <c r="I28" s="13">
        <v>1083139.6399999999</v>
      </c>
      <c r="J28" s="12">
        <f t="shared" si="0"/>
        <v>-28.629481722982963</v>
      </c>
      <c r="K28" s="12">
        <f>H28/H30*100</f>
        <v>2.8941935905750569</v>
      </c>
      <c r="L28" s="35">
        <f>I28/I30*100</f>
        <v>2.0779664034724572</v>
      </c>
    </row>
    <row r="29" spans="1:12" ht="16.5" customHeight="1" x14ac:dyDescent="0.25">
      <c r="A29" s="17" t="s">
        <v>46</v>
      </c>
      <c r="B29" s="7" t="s">
        <v>10</v>
      </c>
      <c r="C29" s="13">
        <v>7000800.29</v>
      </c>
      <c r="D29" s="13">
        <v>0</v>
      </c>
      <c r="E29" s="63">
        <f t="shared" si="1"/>
        <v>-100</v>
      </c>
      <c r="F29" s="63">
        <f>C29/C30*100</f>
        <v>3.7268103436387916</v>
      </c>
      <c r="G29" s="64">
        <f>D29/D30*100</f>
        <v>0</v>
      </c>
      <c r="H29" s="13">
        <v>0</v>
      </c>
      <c r="I29" s="13">
        <v>0</v>
      </c>
      <c r="J29" s="12" t="str">
        <f t="shared" si="0"/>
        <v>-</v>
      </c>
      <c r="K29" s="12">
        <f>H29/H30*100</f>
        <v>0</v>
      </c>
      <c r="L29" s="35">
        <f>I29/I30*100</f>
        <v>0</v>
      </c>
    </row>
    <row r="30" spans="1:12" ht="16.5" customHeight="1" x14ac:dyDescent="0.25">
      <c r="A30" s="3"/>
      <c r="B30" s="4" t="s">
        <v>57</v>
      </c>
      <c r="C30" s="53">
        <f>SUM(C10:C29)</f>
        <v>187849652.77209526</v>
      </c>
      <c r="D30" s="53">
        <f>SUM(D10:D29)</f>
        <v>195100915.52129972</v>
      </c>
      <c r="E30" s="5">
        <f>(D30-C30)/C30*100</f>
        <v>3.8601416836271198</v>
      </c>
      <c r="F30" s="10">
        <f>SUM(F10:F29)</f>
        <v>99.999999999999986</v>
      </c>
      <c r="G30" s="10">
        <f>SUM(G10:G29)</f>
        <v>99.999999999999986</v>
      </c>
      <c r="H30" s="10">
        <f>SUM(H10:H29)</f>
        <v>52437022.352000207</v>
      </c>
      <c r="I30" s="10">
        <f>SUM(I10:I29)</f>
        <v>52124983.26199992</v>
      </c>
      <c r="J30" s="5">
        <f>(I30-H30)/H30*100</f>
        <v>-0.59507400688319978</v>
      </c>
      <c r="K30" s="10">
        <f>SUM(K10:K29)</f>
        <v>100.00000000000001</v>
      </c>
      <c r="L30" s="33">
        <f>SUM(L10:L29)</f>
        <v>99.999999999999986</v>
      </c>
    </row>
    <row r="31" spans="1:12" x14ac:dyDescent="0.25">
      <c r="A31" s="21"/>
      <c r="B31" s="21"/>
      <c r="C31" s="23"/>
      <c r="D31" s="23"/>
      <c r="E31" s="21"/>
      <c r="F31" s="21"/>
      <c r="G31" s="21"/>
      <c r="H31" s="21"/>
      <c r="I31" s="21"/>
      <c r="J31" s="21"/>
      <c r="K31" s="21"/>
      <c r="L31" s="21"/>
    </row>
    <row r="32" spans="1:12" x14ac:dyDescent="0.25">
      <c r="A32" s="21"/>
      <c r="C32" s="24"/>
      <c r="D32" s="24"/>
      <c r="E32" s="25"/>
      <c r="F32" s="25"/>
      <c r="G32" s="25"/>
      <c r="H32" s="24"/>
      <c r="I32" s="24"/>
      <c r="J32" s="21"/>
      <c r="K32" s="21"/>
      <c r="L32" s="21"/>
    </row>
    <row r="33" spans="1:12" x14ac:dyDescent="0.25">
      <c r="A33" s="21"/>
      <c r="B33" t="s">
        <v>64</v>
      </c>
      <c r="C33" s="14"/>
      <c r="D33" s="29"/>
      <c r="E33" s="25"/>
      <c r="F33" s="25"/>
      <c r="G33" s="25"/>
      <c r="H33" s="24"/>
      <c r="I33" s="24"/>
      <c r="J33" s="21"/>
      <c r="K33" s="21"/>
      <c r="L33" s="21"/>
    </row>
    <row r="34" spans="1:12" x14ac:dyDescent="0.25">
      <c r="A34" s="21"/>
      <c r="B34" s="21"/>
      <c r="C34" s="9"/>
      <c r="D34" s="9"/>
      <c r="E34" s="6"/>
      <c r="F34" s="6"/>
      <c r="G34" s="25"/>
      <c r="H34" s="9"/>
      <c r="I34" s="9"/>
      <c r="J34" s="21"/>
      <c r="K34" s="21"/>
      <c r="L34" s="21"/>
    </row>
    <row r="35" spans="1:12" x14ac:dyDescent="0.25">
      <c r="A35" s="21"/>
      <c r="B35" s="21"/>
      <c r="C35" s="27"/>
      <c r="D35" s="30"/>
      <c r="E35" s="16"/>
      <c r="F35" s="16"/>
      <c r="G35" s="25"/>
      <c r="H35" s="25"/>
      <c r="I35" s="25"/>
      <c r="J35" s="21"/>
      <c r="K35" s="21"/>
      <c r="L35" s="21"/>
    </row>
    <row r="36" spans="1:12" x14ac:dyDescent="0.25">
      <c r="A36" s="21"/>
      <c r="B36" s="20"/>
      <c r="C36" s="9"/>
      <c r="D36" s="9"/>
      <c r="E36" s="6"/>
      <c r="F36" s="6"/>
      <c r="G36" s="25"/>
      <c r="H36" s="24"/>
      <c r="I36" s="24"/>
      <c r="J36" s="21"/>
      <c r="K36" s="21"/>
      <c r="L36" s="21"/>
    </row>
    <row r="37" spans="1:12" x14ac:dyDescent="0.25">
      <c r="A37" s="21"/>
      <c r="B37" s="20"/>
      <c r="C37" s="6"/>
      <c r="D37" s="6"/>
      <c r="E37" s="6"/>
      <c r="F37" s="54"/>
      <c r="G37" s="55"/>
      <c r="H37" s="55"/>
      <c r="I37" s="21"/>
      <c r="J37" s="21"/>
      <c r="K37" s="21"/>
      <c r="L37" s="21"/>
    </row>
    <row r="38" spans="1:12" x14ac:dyDescent="0.25">
      <c r="A38" s="21"/>
      <c r="B38" s="20"/>
      <c r="C38" s="6"/>
      <c r="D38" s="6"/>
      <c r="E38" s="6"/>
      <c r="F38" s="54"/>
      <c r="G38" s="55"/>
      <c r="H38" s="55"/>
      <c r="I38" s="21"/>
      <c r="J38" s="21"/>
      <c r="K38" s="21"/>
      <c r="L38" s="21"/>
    </row>
    <row r="39" spans="1:12" x14ac:dyDescent="0.25">
      <c r="A39" s="21"/>
      <c r="B39" s="56"/>
      <c r="C39" s="57"/>
      <c r="D39" s="57"/>
      <c r="E39" s="6"/>
      <c r="F39" s="54"/>
      <c r="G39" s="55"/>
      <c r="H39" s="55"/>
      <c r="I39" s="21"/>
      <c r="J39" s="21"/>
      <c r="K39" s="21"/>
      <c r="L39" s="21"/>
    </row>
    <row r="40" spans="1:12" x14ac:dyDescent="0.25">
      <c r="A40" s="21"/>
      <c r="B40" s="19"/>
      <c r="C40" s="6"/>
      <c r="D40" s="6"/>
      <c r="E40" s="6"/>
      <c r="F40" s="54"/>
      <c r="G40" s="55"/>
      <c r="H40" s="55"/>
      <c r="I40" s="21"/>
      <c r="J40" s="21"/>
      <c r="K40" s="21"/>
      <c r="L40" s="21"/>
    </row>
    <row r="41" spans="1:12" x14ac:dyDescent="0.25">
      <c r="A41" s="21"/>
      <c r="B41" s="20"/>
      <c r="C41" s="9"/>
      <c r="D41" s="9"/>
      <c r="E41" s="6"/>
      <c r="F41" s="54"/>
      <c r="G41" s="55"/>
      <c r="H41" s="55"/>
      <c r="I41" s="21"/>
      <c r="J41" s="21"/>
      <c r="K41" s="21"/>
      <c r="L41" s="21"/>
    </row>
    <row r="42" spans="1:12" x14ac:dyDescent="0.25">
      <c r="A42" s="21"/>
      <c r="B42" s="20"/>
      <c r="C42" s="6"/>
      <c r="D42" s="6"/>
      <c r="E42" s="6"/>
      <c r="F42" s="54"/>
      <c r="G42" s="55"/>
      <c r="H42" s="55"/>
      <c r="I42" s="21"/>
      <c r="J42" s="21"/>
      <c r="K42" s="21"/>
      <c r="L42" s="21"/>
    </row>
    <row r="43" spans="1:12" x14ac:dyDescent="0.25">
      <c r="A43" s="21"/>
      <c r="B43" s="20"/>
      <c r="C43" s="6"/>
      <c r="D43" s="6"/>
      <c r="E43" s="6"/>
      <c r="F43" s="54"/>
      <c r="G43" s="55"/>
      <c r="H43" s="55"/>
      <c r="I43" s="21"/>
      <c r="J43" s="21"/>
      <c r="K43" s="21"/>
      <c r="L43" s="21"/>
    </row>
    <row r="44" spans="1:12" x14ac:dyDescent="0.25">
      <c r="A44" s="21"/>
      <c r="B44" s="20"/>
      <c r="C44" s="6"/>
      <c r="D44" s="6"/>
      <c r="E44" s="6"/>
      <c r="F44" s="6"/>
      <c r="G44" s="21"/>
      <c r="H44" s="21"/>
      <c r="I44" s="21"/>
      <c r="J44" s="21"/>
      <c r="K44" s="21"/>
      <c r="L44" s="21"/>
    </row>
    <row r="45" spans="1:12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</row>
    <row r="46" spans="1:12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</row>
    <row r="47" spans="1:12" x14ac:dyDescent="0.2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</row>
    <row r="48" spans="1:12" x14ac:dyDescent="0.2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</row>
    <row r="49" spans="1:12" x14ac:dyDescent="0.25">
      <c r="A49" s="19"/>
      <c r="B49" s="19"/>
      <c r="C49" s="19"/>
      <c r="D49" s="19"/>
      <c r="E49" s="58"/>
      <c r="F49" s="19"/>
      <c r="G49" s="19"/>
      <c r="H49" s="19"/>
      <c r="I49" s="19"/>
      <c r="J49" s="19"/>
      <c r="K49" s="19"/>
      <c r="L49" s="19"/>
    </row>
    <row r="50" spans="1:12" x14ac:dyDescent="0.25">
      <c r="A50" s="19"/>
      <c r="B50" s="59"/>
      <c r="C50" s="6"/>
      <c r="D50" s="6"/>
      <c r="E50" s="54"/>
      <c r="F50" s="55"/>
      <c r="G50" s="55"/>
      <c r="H50" s="19"/>
      <c r="I50" s="19"/>
      <c r="J50" s="19"/>
      <c r="K50" s="19"/>
      <c r="L50" s="19"/>
    </row>
    <row r="51" spans="1:12" x14ac:dyDescent="0.25">
      <c r="A51" s="19"/>
      <c r="B51" s="59"/>
      <c r="C51" s="6"/>
      <c r="D51" s="6"/>
      <c r="E51" s="54"/>
      <c r="F51" s="55"/>
      <c r="G51" s="55"/>
      <c r="H51" s="19"/>
      <c r="I51" s="19"/>
      <c r="J51" s="19"/>
      <c r="K51" s="19"/>
      <c r="L51" s="19"/>
    </row>
    <row r="52" spans="1:12" x14ac:dyDescent="0.25">
      <c r="A52" s="19"/>
      <c r="B52" s="59"/>
      <c r="C52" s="6"/>
      <c r="D52" s="6"/>
      <c r="E52" s="54"/>
      <c r="F52" s="55"/>
      <c r="G52" s="55"/>
      <c r="H52" s="19"/>
      <c r="I52" s="19"/>
      <c r="J52" s="19"/>
      <c r="K52" s="19"/>
      <c r="L52" s="19"/>
    </row>
    <row r="53" spans="1:12" x14ac:dyDescent="0.25">
      <c r="A53" s="19"/>
      <c r="B53" s="59"/>
      <c r="C53" s="6"/>
      <c r="D53" s="6"/>
      <c r="E53" s="54"/>
      <c r="F53" s="55"/>
      <c r="G53" s="55"/>
      <c r="H53" s="19"/>
      <c r="I53" s="19"/>
      <c r="J53" s="19"/>
      <c r="K53" s="19"/>
      <c r="L53" s="19"/>
    </row>
    <row r="54" spans="1:12" x14ac:dyDescent="0.25">
      <c r="A54" s="19"/>
      <c r="B54" s="59"/>
      <c r="C54" s="6"/>
      <c r="D54" s="6"/>
      <c r="E54" s="54"/>
      <c r="F54" s="55"/>
      <c r="G54" s="55"/>
      <c r="H54" s="19"/>
      <c r="I54" s="19"/>
      <c r="J54" s="19"/>
      <c r="K54" s="19"/>
      <c r="L54" s="19"/>
    </row>
    <row r="55" spans="1:12" x14ac:dyDescent="0.25">
      <c r="A55" s="19"/>
      <c r="B55" s="59"/>
      <c r="C55" s="6"/>
      <c r="D55" s="6"/>
      <c r="E55" s="54"/>
      <c r="F55" s="55"/>
      <c r="G55" s="55"/>
      <c r="H55" s="19"/>
      <c r="I55" s="19"/>
      <c r="J55" s="19"/>
      <c r="K55" s="19"/>
      <c r="L55" s="19"/>
    </row>
    <row r="56" spans="1:12" x14ac:dyDescent="0.25">
      <c r="A56" s="19"/>
      <c r="B56" s="59"/>
      <c r="C56" s="6"/>
      <c r="D56" s="6"/>
      <c r="E56" s="54"/>
      <c r="F56" s="55"/>
      <c r="G56" s="55"/>
      <c r="H56" s="19"/>
      <c r="I56" s="19"/>
      <c r="J56" s="19"/>
      <c r="K56" s="19"/>
      <c r="L56" s="19"/>
    </row>
    <row r="57" spans="1:12" x14ac:dyDescent="0.25">
      <c r="A57" s="19"/>
      <c r="B57" s="59"/>
      <c r="C57" s="6"/>
      <c r="D57" s="6"/>
      <c r="E57" s="60"/>
      <c r="F57" s="21"/>
      <c r="G57" s="21"/>
      <c r="H57" s="19"/>
      <c r="I57" s="19"/>
      <c r="J57" s="19"/>
      <c r="K57" s="19"/>
      <c r="L57" s="19"/>
    </row>
    <row r="58" spans="1:12" x14ac:dyDescent="0.25">
      <c r="A58" s="19"/>
      <c r="B58" s="59"/>
      <c r="C58" s="6"/>
      <c r="D58" s="6"/>
      <c r="E58" s="21"/>
      <c r="F58" s="21"/>
      <c r="G58" s="21"/>
      <c r="H58" s="19"/>
      <c r="I58" s="19"/>
      <c r="J58" s="19"/>
      <c r="K58" s="19"/>
      <c r="L58" s="19"/>
    </row>
    <row r="59" spans="1:12" x14ac:dyDescent="0.25">
      <c r="A59" s="19"/>
      <c r="B59" s="59"/>
      <c r="C59" s="6"/>
      <c r="D59" s="6"/>
      <c r="E59" s="21"/>
      <c r="F59" s="21"/>
      <c r="G59" s="21"/>
      <c r="H59" s="19"/>
      <c r="I59" s="19"/>
      <c r="J59" s="19"/>
      <c r="K59" s="19"/>
      <c r="L59" s="19"/>
    </row>
    <row r="60" spans="1:12" x14ac:dyDescent="0.25">
      <c r="A60" s="19"/>
      <c r="B60" s="59"/>
      <c r="C60" s="6"/>
      <c r="D60" s="6"/>
      <c r="E60" s="21"/>
      <c r="F60" s="21"/>
      <c r="G60" s="21"/>
      <c r="H60" s="19"/>
      <c r="I60" s="19"/>
      <c r="J60" s="19"/>
      <c r="K60" s="19"/>
      <c r="L60" s="19"/>
    </row>
    <row r="61" spans="1:12" x14ac:dyDescent="0.25">
      <c r="A61" s="19"/>
      <c r="B61" s="59"/>
      <c r="C61" s="6"/>
      <c r="D61" s="6"/>
      <c r="E61" s="21"/>
      <c r="F61" s="21"/>
      <c r="G61" s="21"/>
      <c r="H61" s="19"/>
      <c r="I61" s="19"/>
      <c r="J61" s="19"/>
      <c r="K61" s="19"/>
      <c r="L61" s="19"/>
    </row>
    <row r="62" spans="1:12" x14ac:dyDescent="0.25">
      <c r="A62" s="19"/>
      <c r="B62" s="59"/>
      <c r="C62" s="6"/>
      <c r="D62" s="6"/>
      <c r="E62" s="21"/>
      <c r="F62" s="21"/>
      <c r="G62" s="21"/>
      <c r="H62" s="19"/>
      <c r="I62" s="19"/>
      <c r="J62" s="19"/>
      <c r="K62" s="19"/>
      <c r="L62" s="19"/>
    </row>
    <row r="63" spans="1:12" x14ac:dyDescent="0.25">
      <c r="A63" s="19"/>
      <c r="B63" s="60"/>
      <c r="C63" s="21"/>
      <c r="D63" s="21"/>
      <c r="E63" s="21"/>
      <c r="F63" s="21"/>
      <c r="G63" s="21"/>
      <c r="H63" s="19"/>
      <c r="I63" s="19"/>
      <c r="J63" s="19"/>
      <c r="K63" s="19"/>
      <c r="L63" s="19"/>
    </row>
    <row r="64" spans="1:12" x14ac:dyDescent="0.25">
      <c r="A64" s="19"/>
      <c r="B64" s="58"/>
      <c r="C64" s="19"/>
      <c r="D64" s="19"/>
      <c r="E64" s="19"/>
      <c r="F64" s="19"/>
      <c r="G64" s="19"/>
      <c r="H64" s="19"/>
      <c r="I64" s="19"/>
      <c r="J64" s="19"/>
      <c r="K64" s="19"/>
      <c r="L64" s="19"/>
    </row>
    <row r="65" spans="1:12" x14ac:dyDescent="0.25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</row>
    <row r="66" spans="1:12" x14ac:dyDescent="0.25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</row>
    <row r="67" spans="1:12" x14ac:dyDescent="0.25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</row>
    <row r="68" spans="1:12" x14ac:dyDescent="0.25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</row>
    <row r="69" spans="1:12" x14ac:dyDescent="0.25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</row>
    <row r="70" spans="1:12" x14ac:dyDescent="0.25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</row>
    <row r="71" spans="1:12" x14ac:dyDescent="0.25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</row>
    <row r="72" spans="1:12" x14ac:dyDescent="0.25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</row>
    <row r="73" spans="1:12" x14ac:dyDescent="0.25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</row>
    <row r="74" spans="1:12" x14ac:dyDescent="0.25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</row>
    <row r="75" spans="1:12" x14ac:dyDescent="0.25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</row>
    <row r="76" spans="1:12" x14ac:dyDescent="0.25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</row>
    <row r="77" spans="1:12" x14ac:dyDescent="0.25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</row>
    <row r="78" spans="1:12" x14ac:dyDescent="0.25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</row>
    <row r="79" spans="1:12" x14ac:dyDescent="0.25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</row>
    <row r="80" spans="1:12" x14ac:dyDescent="0.25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</row>
    <row r="81" spans="1:12" x14ac:dyDescent="0.25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</row>
    <row r="82" spans="1:12" x14ac:dyDescent="0.25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</row>
    <row r="83" spans="1:12" x14ac:dyDescent="0.2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</row>
    <row r="84" spans="1:12" x14ac:dyDescent="0.2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</row>
    <row r="85" spans="1:12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</row>
    <row r="86" spans="1:12" x14ac:dyDescent="0.2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</row>
    <row r="87" spans="1:12" x14ac:dyDescent="0.25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</row>
    <row r="88" spans="1:12" x14ac:dyDescent="0.25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</row>
    <row r="89" spans="1:12" x14ac:dyDescent="0.25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</row>
    <row r="90" spans="1:12" x14ac:dyDescent="0.25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</row>
    <row r="91" spans="1:12" x14ac:dyDescent="0.25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</row>
    <row r="92" spans="1:12" x14ac:dyDescent="0.25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</row>
    <row r="93" spans="1:12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</row>
    <row r="94" spans="1:12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</row>
    <row r="95" spans="1:12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</row>
    <row r="96" spans="1:12" x14ac:dyDescent="0.25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</row>
    <row r="97" spans="1:12" x14ac:dyDescent="0.25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</row>
    <row r="98" spans="1:12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</row>
    <row r="99" spans="1:12" x14ac:dyDescent="0.25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</row>
    <row r="100" spans="1:12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</row>
    <row r="101" spans="1:12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</row>
    <row r="102" spans="1:12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</row>
    <row r="103" spans="1:12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</row>
    <row r="104" spans="1:12" x14ac:dyDescent="0.25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</row>
    <row r="105" spans="1:12" x14ac:dyDescent="0.25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</row>
    <row r="106" spans="1:12" x14ac:dyDescent="0.25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</row>
    <row r="107" spans="1:12" x14ac:dyDescent="0.25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</row>
    <row r="108" spans="1:12" x14ac:dyDescent="0.25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</row>
    <row r="109" spans="1:12" x14ac:dyDescent="0.25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</row>
    <row r="110" spans="1:12" x14ac:dyDescent="0.2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</row>
    <row r="111" spans="1:12" x14ac:dyDescent="0.25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</row>
    <row r="112" spans="1:12" x14ac:dyDescent="0.25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</row>
    <row r="113" spans="1:12" x14ac:dyDescent="0.25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</row>
    <row r="114" spans="1:12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</row>
    <row r="115" spans="1:12" x14ac:dyDescent="0.2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</row>
    <row r="116" spans="1:12" x14ac:dyDescent="0.25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</row>
    <row r="117" spans="1:12" x14ac:dyDescent="0.25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</row>
    <row r="118" spans="1:12" x14ac:dyDescent="0.25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</row>
    <row r="119" spans="1:12" x14ac:dyDescent="0.2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</row>
    <row r="120" spans="1:12" x14ac:dyDescent="0.2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</row>
    <row r="121" spans="1:12" x14ac:dyDescent="0.25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</row>
    <row r="122" spans="1:12" x14ac:dyDescent="0.25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</row>
    <row r="123" spans="1:12" x14ac:dyDescent="0.25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</row>
    <row r="124" spans="1:12" x14ac:dyDescent="0.25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</row>
    <row r="125" spans="1:12" x14ac:dyDescent="0.25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</row>
    <row r="126" spans="1:12" x14ac:dyDescent="0.25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</row>
    <row r="127" spans="1:12" x14ac:dyDescent="0.25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</row>
    <row r="128" spans="1:12" x14ac:dyDescent="0.25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</row>
    <row r="129" spans="1:12" x14ac:dyDescent="0.2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</row>
    <row r="130" spans="1:12" x14ac:dyDescent="0.2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</row>
    <row r="131" spans="1:12" x14ac:dyDescent="0.25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</row>
    <row r="132" spans="1:12" x14ac:dyDescent="0.2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</row>
    <row r="133" spans="1:12" x14ac:dyDescent="0.2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</row>
    <row r="134" spans="1:12" x14ac:dyDescent="0.2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</row>
    <row r="135" spans="1:12" x14ac:dyDescent="0.2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</row>
    <row r="136" spans="1:12" x14ac:dyDescent="0.2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</row>
    <row r="137" spans="1:12" x14ac:dyDescent="0.2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</row>
    <row r="138" spans="1:12" x14ac:dyDescent="0.2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</row>
    <row r="139" spans="1:12" x14ac:dyDescent="0.2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</row>
    <row r="140" spans="1:12" x14ac:dyDescent="0.2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</row>
    <row r="141" spans="1:12" x14ac:dyDescent="0.2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</row>
    <row r="142" spans="1:12" x14ac:dyDescent="0.2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</row>
    <row r="143" spans="1:12" x14ac:dyDescent="0.2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</row>
    <row r="144" spans="1:12" x14ac:dyDescent="0.2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</row>
    <row r="145" spans="1:12" x14ac:dyDescent="0.2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</row>
    <row r="146" spans="1:12" x14ac:dyDescent="0.2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</row>
    <row r="147" spans="1:12" x14ac:dyDescent="0.2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</row>
    <row r="148" spans="1:12" x14ac:dyDescent="0.2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</row>
    <row r="149" spans="1:12" x14ac:dyDescent="0.2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</row>
    <row r="150" spans="1:12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</row>
    <row r="151" spans="1:12" x14ac:dyDescent="0.2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</row>
    <row r="152" spans="1:12" x14ac:dyDescent="0.2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</row>
    <row r="153" spans="1:12" x14ac:dyDescent="0.2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</row>
    <row r="154" spans="1:12" x14ac:dyDescent="0.2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</row>
    <row r="155" spans="1:12" x14ac:dyDescent="0.2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</row>
    <row r="156" spans="1:12" x14ac:dyDescent="0.2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</row>
    <row r="157" spans="1:12" x14ac:dyDescent="0.2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</row>
    <row r="158" spans="1:12" x14ac:dyDescent="0.2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</row>
    <row r="159" spans="1:12" x14ac:dyDescent="0.2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</row>
    <row r="160" spans="1:12" x14ac:dyDescent="0.25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</row>
    <row r="161" spans="1:12" x14ac:dyDescent="0.25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</row>
    <row r="162" spans="1:12" x14ac:dyDescent="0.25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</row>
    <row r="163" spans="1:12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</row>
    <row r="164" spans="1:12" x14ac:dyDescent="0.25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</row>
    <row r="165" spans="1:12" x14ac:dyDescent="0.25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</row>
    <row r="166" spans="1:12" x14ac:dyDescent="0.25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</row>
    <row r="167" spans="1:12" x14ac:dyDescent="0.25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</row>
    <row r="168" spans="1:12" x14ac:dyDescent="0.25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</row>
    <row r="169" spans="1:12" x14ac:dyDescent="0.25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</row>
    <row r="170" spans="1:12" x14ac:dyDescent="0.2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</row>
    <row r="171" spans="1:12" x14ac:dyDescent="0.25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</row>
    <row r="172" spans="1:12" x14ac:dyDescent="0.25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</row>
    <row r="173" spans="1:12" x14ac:dyDescent="0.25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</row>
    <row r="174" spans="1:12" x14ac:dyDescent="0.25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</row>
    <row r="175" spans="1:12" x14ac:dyDescent="0.25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</row>
    <row r="176" spans="1:12" x14ac:dyDescent="0.25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</row>
    <row r="177" spans="1:12" x14ac:dyDescent="0.2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</row>
    <row r="178" spans="1:12" x14ac:dyDescent="0.2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</row>
    <row r="179" spans="1:12" x14ac:dyDescent="0.2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</row>
    <row r="180" spans="1:12" x14ac:dyDescent="0.2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</row>
    <row r="181" spans="1:12" x14ac:dyDescent="0.2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</row>
    <row r="182" spans="1:12" x14ac:dyDescent="0.2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</row>
    <row r="183" spans="1:12" x14ac:dyDescent="0.2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</row>
    <row r="184" spans="1:12" x14ac:dyDescent="0.25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</row>
    <row r="185" spans="1:12" x14ac:dyDescent="0.2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</row>
    <row r="186" spans="1:12" x14ac:dyDescent="0.25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</row>
    <row r="187" spans="1:12" x14ac:dyDescent="0.2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</row>
    <row r="188" spans="1:12" x14ac:dyDescent="0.2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</row>
    <row r="189" spans="1:12" x14ac:dyDescent="0.2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</row>
    <row r="190" spans="1:12" x14ac:dyDescent="0.25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</row>
    <row r="191" spans="1:12" x14ac:dyDescent="0.25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</row>
    <row r="192" spans="1:12" x14ac:dyDescent="0.25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</row>
    <row r="193" spans="1:12" x14ac:dyDescent="0.25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</row>
    <row r="194" spans="1:12" x14ac:dyDescent="0.25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</row>
    <row r="195" spans="1:12" x14ac:dyDescent="0.2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</row>
    <row r="196" spans="1:12" x14ac:dyDescent="0.25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</row>
    <row r="197" spans="1:12" x14ac:dyDescent="0.25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</row>
    <row r="198" spans="1:12" x14ac:dyDescent="0.25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</row>
    <row r="199" spans="1:12" x14ac:dyDescent="0.25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</row>
    <row r="200" spans="1:12" x14ac:dyDescent="0.25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</row>
    <row r="201" spans="1:12" x14ac:dyDescent="0.25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</row>
    <row r="202" spans="1:12" x14ac:dyDescent="0.25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</row>
    <row r="203" spans="1:12" x14ac:dyDescent="0.25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</row>
    <row r="204" spans="1:12" x14ac:dyDescent="0.25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</row>
    <row r="205" spans="1:12" x14ac:dyDescent="0.2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</row>
    <row r="206" spans="1:12" x14ac:dyDescent="0.2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</row>
    <row r="207" spans="1:12" x14ac:dyDescent="0.2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</row>
    <row r="208" spans="1:12" x14ac:dyDescent="0.25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</row>
    <row r="209" spans="1:12" x14ac:dyDescent="0.25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</row>
    <row r="210" spans="1:12" x14ac:dyDescent="0.25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</row>
    <row r="211" spans="1:12" x14ac:dyDescent="0.25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</row>
    <row r="212" spans="1:12" x14ac:dyDescent="0.25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</row>
    <row r="213" spans="1:12" x14ac:dyDescent="0.25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</row>
    <row r="214" spans="1:12" x14ac:dyDescent="0.25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</row>
    <row r="215" spans="1:12" x14ac:dyDescent="0.25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</row>
    <row r="216" spans="1:12" x14ac:dyDescent="0.25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</row>
    <row r="217" spans="1:12" x14ac:dyDescent="0.25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</row>
    <row r="218" spans="1:12" x14ac:dyDescent="0.25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</row>
    <row r="219" spans="1:12" x14ac:dyDescent="0.25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</row>
    <row r="220" spans="1:12" x14ac:dyDescent="0.25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</row>
    <row r="221" spans="1:12" x14ac:dyDescent="0.25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</row>
    <row r="222" spans="1:12" x14ac:dyDescent="0.25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</row>
    <row r="223" spans="1:12" x14ac:dyDescent="0.25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</row>
    <row r="224" spans="1:12" x14ac:dyDescent="0.25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</row>
    <row r="225" spans="1:12" x14ac:dyDescent="0.25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</row>
    <row r="226" spans="1:12" x14ac:dyDescent="0.25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</row>
    <row r="227" spans="1:12" x14ac:dyDescent="0.25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</row>
    <row r="228" spans="1:12" x14ac:dyDescent="0.25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</row>
    <row r="229" spans="1:12" x14ac:dyDescent="0.25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</row>
    <row r="230" spans="1:12" x14ac:dyDescent="0.25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</row>
    <row r="231" spans="1:12" x14ac:dyDescent="0.25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</row>
    <row r="232" spans="1:12" x14ac:dyDescent="0.25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</row>
    <row r="233" spans="1:12" x14ac:dyDescent="0.25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</row>
    <row r="234" spans="1:12" x14ac:dyDescent="0.25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</row>
    <row r="235" spans="1:12" x14ac:dyDescent="0.25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</row>
    <row r="236" spans="1:12" x14ac:dyDescent="0.25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</row>
    <row r="237" spans="1:12" x14ac:dyDescent="0.25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</row>
    <row r="238" spans="1:12" x14ac:dyDescent="0.25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</row>
    <row r="239" spans="1:12" x14ac:dyDescent="0.25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</row>
    <row r="240" spans="1:12" x14ac:dyDescent="0.25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</row>
    <row r="241" spans="1:12" x14ac:dyDescent="0.25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</row>
    <row r="242" spans="1:12" x14ac:dyDescent="0.25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</row>
    <row r="243" spans="1:12" x14ac:dyDescent="0.25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</row>
    <row r="244" spans="1:12" x14ac:dyDescent="0.25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disablePrompts="1" count="1">
    <dataValidation type="decimal" allowBlank="1" showInputMessage="1" showErrorMessage="1" errorTitle="Microsoft Excel" error="Neočekivana vrsta podatka!_x000a_Mollimo unesite broj." sqref="C15:C16 C10:D11 F50:G56 C19:D21 H34:I34 C24:D27 H29:I29 C29:D29 C34:F34 H19:I27 C50:D62 D14:D16 C36:E40 F36 G37:H43 H10:I17 H18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osiguranja&amp;RPolugodišnje izvješće</oddHeader>
    <oddFooter>&amp;CU izvješće su uključeni podatci zaključno s 30.06.2018.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showGridLines="0" showRuler="0" view="pageLayout" zoomScale="70" zoomScaleNormal="70" zoomScalePageLayoutView="70" workbookViewId="0">
      <selection activeCell="B36" sqref="B36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44" t="s">
        <v>73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68" t="s">
        <v>60</v>
      </c>
      <c r="B7" s="74" t="s">
        <v>69</v>
      </c>
      <c r="C7" s="71" t="s">
        <v>54</v>
      </c>
      <c r="D7" s="71"/>
      <c r="E7" s="71"/>
      <c r="F7" s="71"/>
      <c r="G7" s="71"/>
      <c r="H7" s="71" t="s">
        <v>56</v>
      </c>
      <c r="I7" s="71"/>
      <c r="J7" s="71"/>
      <c r="K7" s="71"/>
      <c r="L7" s="72"/>
    </row>
    <row r="8" spans="1:12" ht="21" customHeight="1" x14ac:dyDescent="0.25">
      <c r="A8" s="69"/>
      <c r="B8" s="75"/>
      <c r="C8" s="73" t="s">
        <v>26</v>
      </c>
      <c r="D8" s="73"/>
      <c r="E8" s="77" t="s">
        <v>61</v>
      </c>
      <c r="F8" s="75" t="s">
        <v>59</v>
      </c>
      <c r="G8" s="75"/>
      <c r="H8" s="73" t="s">
        <v>26</v>
      </c>
      <c r="I8" s="73"/>
      <c r="J8" s="77" t="s">
        <v>62</v>
      </c>
      <c r="K8" s="75" t="s">
        <v>59</v>
      </c>
      <c r="L8" s="79"/>
    </row>
    <row r="9" spans="1:12" ht="18.75" customHeight="1" thickBot="1" x14ac:dyDescent="0.3">
      <c r="A9" s="70"/>
      <c r="B9" s="76"/>
      <c r="C9" s="45" t="s">
        <v>67</v>
      </c>
      <c r="D9" s="45" t="s">
        <v>66</v>
      </c>
      <c r="E9" s="78"/>
      <c r="F9" s="46" t="s">
        <v>55</v>
      </c>
      <c r="G9" s="46" t="s">
        <v>58</v>
      </c>
      <c r="H9" s="45" t="s">
        <v>67</v>
      </c>
      <c r="I9" s="45" t="s">
        <v>66</v>
      </c>
      <c r="J9" s="78"/>
      <c r="K9" s="46" t="s">
        <v>55</v>
      </c>
      <c r="L9" s="47" t="s">
        <v>58</v>
      </c>
    </row>
    <row r="10" spans="1:12" x14ac:dyDescent="0.25">
      <c r="A10" s="17" t="s">
        <v>27</v>
      </c>
      <c r="B10" s="7" t="s">
        <v>63</v>
      </c>
      <c r="C10" s="13">
        <v>609354.34</v>
      </c>
      <c r="D10" s="13">
        <v>3228394.02</v>
      </c>
      <c r="E10" s="61">
        <f t="shared" ref="E10:E35" si="0">IFERROR((D10-C10)/C10*100, "-")</f>
        <v>429.80569893044498</v>
      </c>
      <c r="F10" s="61">
        <f t="shared" ref="F10:F35" si="1">C10/C$36*100</f>
        <v>0.69142405593355205</v>
      </c>
      <c r="G10" s="62">
        <f t="shared" ref="G10:G35" si="2">D10/D$36*100</f>
        <v>3.4337219115475048</v>
      </c>
      <c r="H10" s="13">
        <v>78116.5</v>
      </c>
      <c r="I10" s="13">
        <v>41551.26</v>
      </c>
      <c r="J10" s="37">
        <f t="shared" ref="J10:J35" si="3">IFERROR((I10-H10)/H10*100, "-")</f>
        <v>-46.808599975677353</v>
      </c>
      <c r="K10" s="37">
        <f t="shared" ref="K10:K35" si="4">H10/H$36*100</f>
        <v>0.46830405541240067</v>
      </c>
      <c r="L10" s="38">
        <f t="shared" ref="L10:L35" si="5">I10/I$36*100</f>
        <v>0.23535576725325907</v>
      </c>
    </row>
    <row r="11" spans="1:12" x14ac:dyDescent="0.25">
      <c r="A11" s="17" t="s">
        <v>28</v>
      </c>
      <c r="B11" s="7" t="s">
        <v>0</v>
      </c>
      <c r="C11" s="13">
        <v>2089619.3999000001</v>
      </c>
      <c r="D11" s="13">
        <v>2910505.4500000114</v>
      </c>
      <c r="E11" s="61">
        <f>IFERROR((D11-C11)/C11*100, "-")</f>
        <v>39.283998327125758</v>
      </c>
      <c r="F11" s="61">
        <f>C11/C$36*100</f>
        <v>2.3710557650845532</v>
      </c>
      <c r="G11" s="62">
        <f>D11/D$36*100</f>
        <v>3.0956154284239044</v>
      </c>
      <c r="H11" s="13">
        <v>0</v>
      </c>
      <c r="I11" s="13">
        <v>0</v>
      </c>
      <c r="J11" s="37" t="str">
        <f>IFERROR((I11-H11)/H11*100, "-")</f>
        <v>-</v>
      </c>
      <c r="K11" s="37">
        <f>H11/H$36*100</f>
        <v>0</v>
      </c>
      <c r="L11" s="38">
        <f>I11/I$36*100</f>
        <v>0</v>
      </c>
    </row>
    <row r="12" spans="1:12" x14ac:dyDescent="0.25">
      <c r="A12" s="17" t="s">
        <v>29</v>
      </c>
      <c r="B12" s="7" t="s">
        <v>21</v>
      </c>
      <c r="C12" s="13">
        <v>8100240.7400000002</v>
      </c>
      <c r="D12" s="13">
        <v>8831550.4700000007</v>
      </c>
      <c r="E12" s="61">
        <f t="shared" si="0"/>
        <v>9.028246856771819</v>
      </c>
      <c r="F12" s="61">
        <f t="shared" si="1"/>
        <v>9.1912060665539812</v>
      </c>
      <c r="G12" s="62">
        <f t="shared" si="2"/>
        <v>9.3932426382628069</v>
      </c>
      <c r="H12" s="13">
        <v>0</v>
      </c>
      <c r="I12" s="13">
        <v>0</v>
      </c>
      <c r="J12" s="37" t="str">
        <f t="shared" si="3"/>
        <v>-</v>
      </c>
      <c r="K12" s="37">
        <f t="shared" si="4"/>
        <v>0</v>
      </c>
      <c r="L12" s="38">
        <f t="shared" si="5"/>
        <v>0</v>
      </c>
    </row>
    <row r="13" spans="1:12" x14ac:dyDescent="0.25">
      <c r="A13" s="17" t="s">
        <v>30</v>
      </c>
      <c r="B13" s="7" t="s">
        <v>12</v>
      </c>
      <c r="C13" s="13">
        <v>5561452.9299999997</v>
      </c>
      <c r="D13" s="13">
        <v>5464428.6600000001</v>
      </c>
      <c r="E13" s="61">
        <f t="shared" si="0"/>
        <v>-1.7445849352895548</v>
      </c>
      <c r="F13" s="61">
        <f t="shared" si="1"/>
        <v>6.3104865089565729</v>
      </c>
      <c r="G13" s="62">
        <f t="shared" si="2"/>
        <v>5.8119697619592827</v>
      </c>
      <c r="H13" s="13">
        <v>0</v>
      </c>
      <c r="I13" s="13">
        <v>0</v>
      </c>
      <c r="J13" s="37" t="str">
        <f t="shared" si="3"/>
        <v>-</v>
      </c>
      <c r="K13" s="37">
        <f t="shared" si="4"/>
        <v>0</v>
      </c>
      <c r="L13" s="38">
        <f t="shared" si="5"/>
        <v>0</v>
      </c>
    </row>
    <row r="14" spans="1:12" x14ac:dyDescent="0.25">
      <c r="A14" s="17">
        <v>5</v>
      </c>
      <c r="B14" s="7" t="s">
        <v>1</v>
      </c>
      <c r="C14" s="13">
        <v>341984.2</v>
      </c>
      <c r="D14" s="13">
        <v>384140</v>
      </c>
      <c r="E14" s="61">
        <f t="shared" si="0"/>
        <v>12.3268267949221</v>
      </c>
      <c r="F14" s="61">
        <f t="shared" si="1"/>
        <v>0.38804368346533979</v>
      </c>
      <c r="G14" s="62">
        <f t="shared" si="2"/>
        <v>0.40857154576870969</v>
      </c>
      <c r="H14" s="13">
        <v>0</v>
      </c>
      <c r="I14" s="13">
        <v>0</v>
      </c>
      <c r="J14" s="37" t="str">
        <f t="shared" si="3"/>
        <v>-</v>
      </c>
      <c r="K14" s="37">
        <f t="shared" si="4"/>
        <v>0</v>
      </c>
      <c r="L14" s="38">
        <f t="shared" si="5"/>
        <v>0</v>
      </c>
    </row>
    <row r="15" spans="1:12" x14ac:dyDescent="0.25">
      <c r="A15" s="17" t="s">
        <v>32</v>
      </c>
      <c r="B15" s="7" t="s">
        <v>24</v>
      </c>
      <c r="C15" s="13">
        <v>0</v>
      </c>
      <c r="D15" s="13">
        <v>1250657.7300000074</v>
      </c>
      <c r="E15" s="61" t="str">
        <f t="shared" si="0"/>
        <v>-</v>
      </c>
      <c r="F15" s="61">
        <f t="shared" si="1"/>
        <v>0</v>
      </c>
      <c r="G15" s="62">
        <f t="shared" si="2"/>
        <v>1.3302003487626608</v>
      </c>
      <c r="H15" s="13">
        <v>0</v>
      </c>
      <c r="I15" s="13">
        <v>0</v>
      </c>
      <c r="J15" s="37" t="str">
        <f t="shared" si="3"/>
        <v>-</v>
      </c>
      <c r="K15" s="37">
        <f t="shared" si="4"/>
        <v>0</v>
      </c>
      <c r="L15" s="38">
        <f t="shared" si="5"/>
        <v>0</v>
      </c>
    </row>
    <row r="16" spans="1:12" x14ac:dyDescent="0.25">
      <c r="A16" s="17" t="s">
        <v>33</v>
      </c>
      <c r="B16" s="7" t="s">
        <v>2</v>
      </c>
      <c r="C16" s="13">
        <v>739442.08</v>
      </c>
      <c r="D16" s="13">
        <v>1365134.7899999998</v>
      </c>
      <c r="E16" s="61">
        <f t="shared" si="0"/>
        <v>84.616865461592326</v>
      </c>
      <c r="F16" s="61">
        <f t="shared" si="1"/>
        <v>0.83903241270348872</v>
      </c>
      <c r="G16" s="62">
        <f t="shared" si="2"/>
        <v>1.4519582218278304</v>
      </c>
      <c r="H16" s="13">
        <v>54177.22</v>
      </c>
      <c r="I16" s="13">
        <v>77792.02</v>
      </c>
      <c r="J16" s="37">
        <f t="shared" si="3"/>
        <v>43.58806155059267</v>
      </c>
      <c r="K16" s="37">
        <f t="shared" si="4"/>
        <v>0.32478940860086947</v>
      </c>
      <c r="L16" s="38">
        <f t="shared" si="5"/>
        <v>0.44063165721763614</v>
      </c>
    </row>
    <row r="17" spans="1:12" x14ac:dyDescent="0.25">
      <c r="A17" s="17" t="s">
        <v>34</v>
      </c>
      <c r="B17" s="7" t="s">
        <v>13</v>
      </c>
      <c r="C17" s="13">
        <v>11108357.380000001</v>
      </c>
      <c r="D17" s="13">
        <v>10906609.970000001</v>
      </c>
      <c r="E17" s="61">
        <f t="shared" si="0"/>
        <v>-1.8161768036310706</v>
      </c>
      <c r="F17" s="61">
        <f t="shared" si="1"/>
        <v>12.604465103898344</v>
      </c>
      <c r="G17" s="62">
        <f t="shared" si="2"/>
        <v>11.600277228456605</v>
      </c>
      <c r="H17" s="13">
        <v>0</v>
      </c>
      <c r="I17" s="13">
        <v>0</v>
      </c>
      <c r="J17" s="37" t="str">
        <f t="shared" si="3"/>
        <v>-</v>
      </c>
      <c r="K17" s="37">
        <f t="shared" si="4"/>
        <v>0</v>
      </c>
      <c r="L17" s="38">
        <f t="shared" si="5"/>
        <v>0</v>
      </c>
    </row>
    <row r="18" spans="1:12" x14ac:dyDescent="0.25">
      <c r="A18" s="17" t="s">
        <v>35</v>
      </c>
      <c r="B18" s="7" t="s">
        <v>14</v>
      </c>
      <c r="C18" s="13">
        <v>8948403.4700000007</v>
      </c>
      <c r="D18" s="13">
        <v>8930568.5</v>
      </c>
      <c r="E18" s="61">
        <f t="shared" si="0"/>
        <v>-0.19930896119954086</v>
      </c>
      <c r="F18" s="61">
        <f t="shared" si="1"/>
        <v>10.153601960654406</v>
      </c>
      <c r="G18" s="62">
        <f t="shared" si="2"/>
        <v>9.4985582772904316</v>
      </c>
      <c r="H18" s="13">
        <v>355049.88</v>
      </c>
      <c r="I18" s="13">
        <v>352615.53</v>
      </c>
      <c r="J18" s="37">
        <f t="shared" si="3"/>
        <v>-0.6856360576716648</v>
      </c>
      <c r="K18" s="37">
        <f t="shared" si="4"/>
        <v>2.128504204331815</v>
      </c>
      <c r="L18" s="38">
        <f t="shared" si="5"/>
        <v>1.9972943927227382</v>
      </c>
    </row>
    <row r="19" spans="1:12" x14ac:dyDescent="0.25">
      <c r="A19" s="17" t="s">
        <v>36</v>
      </c>
      <c r="B19" s="7" t="s">
        <v>3</v>
      </c>
      <c r="C19" s="13">
        <v>3255830.68</v>
      </c>
      <c r="D19" s="13">
        <v>3823590.7499999995</v>
      </c>
      <c r="E19" s="61">
        <f t="shared" si="0"/>
        <v>17.438255419351208</v>
      </c>
      <c r="F19" s="61">
        <f t="shared" si="1"/>
        <v>3.6943359658331056</v>
      </c>
      <c r="G19" s="62">
        <f t="shared" si="2"/>
        <v>4.0667735281783717</v>
      </c>
      <c r="H19" s="13">
        <v>0</v>
      </c>
      <c r="I19" s="13">
        <v>0</v>
      </c>
      <c r="J19" s="37" t="str">
        <f t="shared" si="3"/>
        <v>-</v>
      </c>
      <c r="K19" s="37">
        <f t="shared" si="4"/>
        <v>0</v>
      </c>
      <c r="L19" s="38">
        <f t="shared" si="5"/>
        <v>0</v>
      </c>
    </row>
    <row r="20" spans="1:12" x14ac:dyDescent="0.25">
      <c r="A20" s="17" t="s">
        <v>37</v>
      </c>
      <c r="B20" s="7" t="s">
        <v>23</v>
      </c>
      <c r="C20" s="13">
        <v>3916396.15</v>
      </c>
      <c r="D20" s="13">
        <v>4421647.16</v>
      </c>
      <c r="E20" s="61">
        <f t="shared" si="0"/>
        <v>12.900916828855536</v>
      </c>
      <c r="F20" s="61">
        <f t="shared" si="1"/>
        <v>4.4438684242005202</v>
      </c>
      <c r="G20" s="62">
        <f t="shared" si="2"/>
        <v>4.7028667022570545</v>
      </c>
      <c r="H20" s="13">
        <v>0</v>
      </c>
      <c r="I20" s="13">
        <v>0</v>
      </c>
      <c r="J20" s="37" t="str">
        <f t="shared" si="3"/>
        <v>-</v>
      </c>
      <c r="K20" s="37">
        <f t="shared" si="4"/>
        <v>0</v>
      </c>
      <c r="L20" s="38">
        <f t="shared" si="5"/>
        <v>0</v>
      </c>
    </row>
    <row r="21" spans="1:12" x14ac:dyDescent="0.25">
      <c r="A21" s="17" t="s">
        <v>38</v>
      </c>
      <c r="B21" s="7" t="s">
        <v>16</v>
      </c>
      <c r="C21" s="13">
        <v>3852.24</v>
      </c>
      <c r="D21" s="13">
        <v>4240.2700000000004</v>
      </c>
      <c r="E21" s="61">
        <f t="shared" si="0"/>
        <v>10.072840736818076</v>
      </c>
      <c r="F21" s="61">
        <f t="shared" si="1"/>
        <v>4.3710715266743923E-3</v>
      </c>
      <c r="G21" s="62">
        <f t="shared" si="2"/>
        <v>4.5099538407265237E-3</v>
      </c>
      <c r="H21" s="13">
        <v>7706662.5499999998</v>
      </c>
      <c r="I21" s="13">
        <v>7907010.0700000003</v>
      </c>
      <c r="J21" s="37">
        <f t="shared" si="3"/>
        <v>2.5996664405657737</v>
      </c>
      <c r="K21" s="37">
        <f t="shared" si="4"/>
        <v>46.201011641072917</v>
      </c>
      <c r="L21" s="38">
        <f t="shared" si="5"/>
        <v>44.787099637991624</v>
      </c>
    </row>
    <row r="22" spans="1:12" x14ac:dyDescent="0.25">
      <c r="A22" s="17" t="s">
        <v>39</v>
      </c>
      <c r="B22" s="7" t="s">
        <v>17</v>
      </c>
      <c r="C22" s="13">
        <v>649064.28</v>
      </c>
      <c r="D22" s="13">
        <v>1089989.82</v>
      </c>
      <c r="E22" s="61">
        <f t="shared" si="0"/>
        <v>67.932491986772106</v>
      </c>
      <c r="F22" s="61">
        <f t="shared" si="1"/>
        <v>0.73648225273851453</v>
      </c>
      <c r="G22" s="62">
        <f t="shared" si="2"/>
        <v>1.1593138585660374</v>
      </c>
      <c r="H22" s="13">
        <v>0</v>
      </c>
      <c r="I22" s="13">
        <v>0</v>
      </c>
      <c r="J22" s="37" t="str">
        <f t="shared" si="3"/>
        <v>-</v>
      </c>
      <c r="K22" s="37">
        <f t="shared" si="4"/>
        <v>0</v>
      </c>
      <c r="L22" s="38">
        <f t="shared" si="5"/>
        <v>0</v>
      </c>
    </row>
    <row r="23" spans="1:12" x14ac:dyDescent="0.25">
      <c r="A23" s="17" t="s">
        <v>40</v>
      </c>
      <c r="B23" s="7" t="s">
        <v>5</v>
      </c>
      <c r="C23" s="13">
        <v>108767.67</v>
      </c>
      <c r="D23" s="13">
        <v>100687</v>
      </c>
      <c r="E23" s="61">
        <f t="shared" si="0"/>
        <v>-7.4292940172387603</v>
      </c>
      <c r="F23" s="61">
        <f t="shared" si="1"/>
        <v>0.12341683419509597</v>
      </c>
      <c r="G23" s="62">
        <f t="shared" si="2"/>
        <v>0.10709075657003714</v>
      </c>
      <c r="H23" s="13">
        <v>3634529.6299000001</v>
      </c>
      <c r="I23" s="13">
        <v>3833624</v>
      </c>
      <c r="J23" s="37">
        <f t="shared" si="3"/>
        <v>5.4778579451415235</v>
      </c>
      <c r="K23" s="37">
        <f t="shared" si="4"/>
        <v>21.788802176220155</v>
      </c>
      <c r="L23" s="38">
        <f t="shared" si="5"/>
        <v>21.714516428154237</v>
      </c>
    </row>
    <row r="24" spans="1:12" x14ac:dyDescent="0.25">
      <c r="A24" s="17" t="s">
        <v>41</v>
      </c>
      <c r="B24" s="7" t="s">
        <v>18</v>
      </c>
      <c r="C24" s="13">
        <v>3248610.34</v>
      </c>
      <c r="D24" s="13">
        <v>3836554.52</v>
      </c>
      <c r="E24" s="61">
        <f t="shared" si="0"/>
        <v>18.098328776482322</v>
      </c>
      <c r="F24" s="61">
        <f t="shared" si="1"/>
        <v>3.6861431682434156</v>
      </c>
      <c r="G24" s="62">
        <f t="shared" si="2"/>
        <v>4.0805618021094645</v>
      </c>
      <c r="H24" s="13">
        <v>0</v>
      </c>
      <c r="I24" s="13">
        <v>0</v>
      </c>
      <c r="J24" s="37" t="str">
        <f t="shared" si="3"/>
        <v>-</v>
      </c>
      <c r="K24" s="37">
        <f t="shared" si="4"/>
        <v>0</v>
      </c>
      <c r="L24" s="38">
        <f t="shared" si="5"/>
        <v>0</v>
      </c>
    </row>
    <row r="25" spans="1:12" x14ac:dyDescent="0.25">
      <c r="A25" s="17" t="s">
        <v>42</v>
      </c>
      <c r="B25" s="7" t="s">
        <v>19</v>
      </c>
      <c r="C25" s="13">
        <v>8402020.4700000007</v>
      </c>
      <c r="D25" s="13">
        <v>7857536.0800000001</v>
      </c>
      <c r="E25" s="61">
        <f t="shared" si="0"/>
        <v>-6.4803982797247404</v>
      </c>
      <c r="F25" s="61">
        <f t="shared" si="1"/>
        <v>9.5336304183935567</v>
      </c>
      <c r="G25" s="62">
        <f t="shared" si="2"/>
        <v>8.3572803200369847</v>
      </c>
      <c r="H25" s="13">
        <v>0</v>
      </c>
      <c r="I25" s="13">
        <v>0</v>
      </c>
      <c r="J25" s="37" t="str">
        <f t="shared" si="3"/>
        <v>-</v>
      </c>
      <c r="K25" s="37">
        <f t="shared" si="4"/>
        <v>0</v>
      </c>
      <c r="L25" s="38">
        <f t="shared" si="5"/>
        <v>0</v>
      </c>
    </row>
    <row r="26" spans="1:12" x14ac:dyDescent="0.25">
      <c r="A26" s="17" t="s">
        <v>43</v>
      </c>
      <c r="B26" s="7" t="s">
        <v>11</v>
      </c>
      <c r="C26" s="13">
        <v>4871139.3</v>
      </c>
      <c r="D26" s="13">
        <v>5713148.4699999997</v>
      </c>
      <c r="E26" s="61">
        <f t="shared" si="0"/>
        <v>17.285672162978379</v>
      </c>
      <c r="F26" s="61">
        <f t="shared" si="1"/>
        <v>5.5271993169414753</v>
      </c>
      <c r="G26" s="62">
        <f t="shared" si="2"/>
        <v>6.0765083084136995</v>
      </c>
      <c r="H26" s="13">
        <v>0</v>
      </c>
      <c r="I26" s="13">
        <v>0</v>
      </c>
      <c r="J26" s="37" t="str">
        <f t="shared" si="3"/>
        <v>-</v>
      </c>
      <c r="K26" s="37">
        <f t="shared" si="4"/>
        <v>0</v>
      </c>
      <c r="L26" s="38">
        <f t="shared" si="5"/>
        <v>0</v>
      </c>
    </row>
    <row r="27" spans="1:12" x14ac:dyDescent="0.25">
      <c r="A27" s="17" t="s">
        <v>44</v>
      </c>
      <c r="B27" s="7" t="s">
        <v>15</v>
      </c>
      <c r="C27" s="13">
        <v>3892689.92</v>
      </c>
      <c r="D27" s="13">
        <v>4494184.4000000004</v>
      </c>
      <c r="E27" s="61">
        <f t="shared" si="0"/>
        <v>15.451898105462261</v>
      </c>
      <c r="F27" s="61">
        <f t="shared" si="1"/>
        <v>4.4169693662607772</v>
      </c>
      <c r="G27" s="62">
        <f t="shared" si="2"/>
        <v>4.7800173563742936</v>
      </c>
      <c r="H27" s="13">
        <v>0</v>
      </c>
      <c r="I27" s="13">
        <v>0</v>
      </c>
      <c r="J27" s="37" t="str">
        <f t="shared" si="3"/>
        <v>-</v>
      </c>
      <c r="K27" s="37">
        <f t="shared" si="4"/>
        <v>0</v>
      </c>
      <c r="L27" s="38">
        <f t="shared" si="5"/>
        <v>0</v>
      </c>
    </row>
    <row r="28" spans="1:12" x14ac:dyDescent="0.25">
      <c r="A28" s="17" t="s">
        <v>45</v>
      </c>
      <c r="B28" s="7" t="s">
        <v>6</v>
      </c>
      <c r="C28" s="13">
        <v>2301398.75</v>
      </c>
      <c r="D28" s="13">
        <v>1978925.5719000003</v>
      </c>
      <c r="E28" s="61">
        <f t="shared" si="0"/>
        <v>-14.012051501288061</v>
      </c>
      <c r="F28" s="61">
        <f t="shared" si="1"/>
        <v>2.6113582091585772</v>
      </c>
      <c r="G28" s="62">
        <f t="shared" si="2"/>
        <v>2.1047864837621986</v>
      </c>
      <c r="H28" s="13">
        <v>0</v>
      </c>
      <c r="I28" s="13">
        <v>0</v>
      </c>
      <c r="J28" s="37" t="str">
        <f t="shared" si="3"/>
        <v>-</v>
      </c>
      <c r="K28" s="37">
        <f t="shared" si="4"/>
        <v>0</v>
      </c>
      <c r="L28" s="38">
        <f t="shared" si="5"/>
        <v>0</v>
      </c>
    </row>
    <row r="29" spans="1:12" x14ac:dyDescent="0.25">
      <c r="A29" s="17" t="s">
        <v>46</v>
      </c>
      <c r="B29" s="7" t="s">
        <v>22</v>
      </c>
      <c r="C29" s="13">
        <v>1502596.058</v>
      </c>
      <c r="D29" s="13">
        <v>1778939.0989999999</v>
      </c>
      <c r="E29" s="61">
        <f t="shared" si="0"/>
        <v>18.391039929109144</v>
      </c>
      <c r="F29" s="61">
        <f t="shared" si="1"/>
        <v>1.7049703147303863</v>
      </c>
      <c r="G29" s="62">
        <f t="shared" si="2"/>
        <v>1.8920807453189605</v>
      </c>
      <c r="H29" s="13">
        <v>0</v>
      </c>
      <c r="I29" s="13">
        <v>0</v>
      </c>
      <c r="J29" s="37" t="str">
        <f t="shared" si="3"/>
        <v>-</v>
      </c>
      <c r="K29" s="37">
        <f t="shared" si="4"/>
        <v>0</v>
      </c>
      <c r="L29" s="38">
        <f t="shared" si="5"/>
        <v>0</v>
      </c>
    </row>
    <row r="30" spans="1:12" x14ac:dyDescent="0.25">
      <c r="A30" s="17" t="s">
        <v>47</v>
      </c>
      <c r="B30" s="7" t="s">
        <v>20</v>
      </c>
      <c r="C30" s="13">
        <v>5419843.6600000001</v>
      </c>
      <c r="D30" s="13">
        <v>5625975.9900000002</v>
      </c>
      <c r="E30" s="61">
        <f t="shared" si="0"/>
        <v>3.8032892262431068</v>
      </c>
      <c r="F30" s="61">
        <f t="shared" si="1"/>
        <v>6.1498048671040024</v>
      </c>
      <c r="G30" s="62">
        <f t="shared" si="2"/>
        <v>5.983791603821385</v>
      </c>
      <c r="H30" s="13">
        <v>0</v>
      </c>
      <c r="I30" s="13">
        <v>0</v>
      </c>
      <c r="J30" s="37" t="str">
        <f t="shared" si="3"/>
        <v>-</v>
      </c>
      <c r="K30" s="37">
        <f t="shared" si="4"/>
        <v>0</v>
      </c>
      <c r="L30" s="38">
        <f t="shared" si="5"/>
        <v>0</v>
      </c>
    </row>
    <row r="31" spans="1:12" x14ac:dyDescent="0.25">
      <c r="A31" s="17" t="s">
        <v>48</v>
      </c>
      <c r="B31" s="7" t="s">
        <v>7</v>
      </c>
      <c r="C31" s="13">
        <v>0</v>
      </c>
      <c r="D31" s="13">
        <v>0</v>
      </c>
      <c r="E31" s="61" t="str">
        <f t="shared" si="0"/>
        <v>-</v>
      </c>
      <c r="F31" s="61">
        <f t="shared" si="1"/>
        <v>0</v>
      </c>
      <c r="G31" s="62">
        <f t="shared" si="2"/>
        <v>0</v>
      </c>
      <c r="H31" s="13">
        <v>376262.29300000001</v>
      </c>
      <c r="I31" s="13">
        <v>546177.15800000005</v>
      </c>
      <c r="J31" s="37">
        <f t="shared" si="3"/>
        <v>45.158621568279244</v>
      </c>
      <c r="K31" s="37">
        <f t="shared" si="4"/>
        <v>2.2556714357487717</v>
      </c>
      <c r="L31" s="38">
        <f t="shared" si="5"/>
        <v>3.0936713851106927</v>
      </c>
    </row>
    <row r="32" spans="1:12" x14ac:dyDescent="0.25">
      <c r="A32" s="17" t="s">
        <v>49</v>
      </c>
      <c r="B32" s="7" t="s">
        <v>8</v>
      </c>
      <c r="C32" s="13">
        <v>2198748.29</v>
      </c>
      <c r="D32" s="13">
        <v>2452061.9899999998</v>
      </c>
      <c r="E32" s="61">
        <f t="shared" si="0"/>
        <v>11.520813962747855</v>
      </c>
      <c r="F32" s="61">
        <f t="shared" si="1"/>
        <v>2.4948824696132665</v>
      </c>
      <c r="G32" s="62">
        <f t="shared" si="2"/>
        <v>2.6080146758343266</v>
      </c>
      <c r="H32" s="13">
        <v>2786040.42</v>
      </c>
      <c r="I32" s="13">
        <v>3996865.53</v>
      </c>
      <c r="J32" s="37">
        <f t="shared" si="3"/>
        <v>43.46042868968857</v>
      </c>
      <c r="K32" s="37">
        <f t="shared" si="4"/>
        <v>16.702156743183171</v>
      </c>
      <c r="L32" s="38">
        <f t="shared" si="5"/>
        <v>22.639153503919111</v>
      </c>
    </row>
    <row r="33" spans="1:12" x14ac:dyDescent="0.25">
      <c r="A33" s="17" t="s">
        <v>50</v>
      </c>
      <c r="B33" s="7" t="s">
        <v>9</v>
      </c>
      <c r="C33" s="13">
        <v>339686.46</v>
      </c>
      <c r="D33" s="13">
        <v>69420.47</v>
      </c>
      <c r="E33" s="61">
        <f t="shared" si="0"/>
        <v>-79.5633685251982</v>
      </c>
      <c r="F33" s="61">
        <f t="shared" si="1"/>
        <v>0.38543647677787984</v>
      </c>
      <c r="G33" s="62">
        <f t="shared" si="2"/>
        <v>7.3835655583616211E-2</v>
      </c>
      <c r="H33" s="13">
        <v>0</v>
      </c>
      <c r="I33" s="13">
        <v>0</v>
      </c>
      <c r="J33" s="37" t="str">
        <f t="shared" si="3"/>
        <v>-</v>
      </c>
      <c r="K33" s="37">
        <f t="shared" si="4"/>
        <v>0</v>
      </c>
      <c r="L33" s="38">
        <f t="shared" si="5"/>
        <v>0</v>
      </c>
    </row>
    <row r="34" spans="1:12" x14ac:dyDescent="0.25">
      <c r="A34" s="17" t="s">
        <v>51</v>
      </c>
      <c r="B34" s="7" t="s">
        <v>25</v>
      </c>
      <c r="C34" s="13">
        <v>8102693.9000000004</v>
      </c>
      <c r="D34" s="13">
        <v>7501361.5700000003</v>
      </c>
      <c r="E34" s="61">
        <f t="shared" si="0"/>
        <v>-7.4213877189659119</v>
      </c>
      <c r="F34" s="61">
        <f t="shared" si="1"/>
        <v>9.1939896256848694</v>
      </c>
      <c r="G34" s="62">
        <f t="shared" si="2"/>
        <v>7.9784528870330993</v>
      </c>
      <c r="H34" s="13">
        <v>1689884.02</v>
      </c>
      <c r="I34" s="13">
        <v>899024.22</v>
      </c>
      <c r="J34" s="37">
        <f t="shared" si="3"/>
        <v>-46.799649599621638</v>
      </c>
      <c r="K34" s="37">
        <f t="shared" si="4"/>
        <v>10.130760335429907</v>
      </c>
      <c r="L34" s="38">
        <f t="shared" si="5"/>
        <v>5.0922772276307091</v>
      </c>
    </row>
    <row r="35" spans="1:12" x14ac:dyDescent="0.25">
      <c r="A35" s="17" t="s">
        <v>52</v>
      </c>
      <c r="B35" s="7" t="s">
        <v>10</v>
      </c>
      <c r="C35" s="13">
        <v>2418142.7599999998</v>
      </c>
      <c r="D35" s="13">
        <v>0</v>
      </c>
      <c r="E35" s="61">
        <f t="shared" si="0"/>
        <v>-100</v>
      </c>
      <c r="F35" s="61">
        <f t="shared" si="1"/>
        <v>2.7438256613476386</v>
      </c>
      <c r="G35" s="62">
        <f t="shared" si="2"/>
        <v>0</v>
      </c>
      <c r="H35" s="13">
        <v>0</v>
      </c>
      <c r="I35" s="13">
        <v>0</v>
      </c>
      <c r="J35" s="37" t="str">
        <f t="shared" si="3"/>
        <v>-</v>
      </c>
      <c r="K35" s="37">
        <f t="shared" si="4"/>
        <v>0</v>
      </c>
      <c r="L35" s="38">
        <f t="shared" si="5"/>
        <v>0</v>
      </c>
    </row>
    <row r="36" spans="1:12" x14ac:dyDescent="0.25">
      <c r="A36" s="3"/>
      <c r="B36" s="4" t="s">
        <v>57</v>
      </c>
      <c r="C36" s="39">
        <f>SUM(C10:C35)</f>
        <v>88130335.467900008</v>
      </c>
      <c r="D36" s="39">
        <f>SUM(D10:D35)</f>
        <v>94020252.75090003</v>
      </c>
      <c r="E36" s="40">
        <f>(D36-C36)/C36*100</f>
        <v>6.6831894508620424</v>
      </c>
      <c r="F36" s="41">
        <f>SUM(F10:F35)</f>
        <v>100.00000000000001</v>
      </c>
      <c r="G36" s="41">
        <f>SUM(G10:G35)</f>
        <v>99.999999999999986</v>
      </c>
      <c r="H36" s="39">
        <f>SUM(H10:H35)</f>
        <v>16680722.512899999</v>
      </c>
      <c r="I36" s="39">
        <f>SUM(I10:I35)</f>
        <v>17654659.787999999</v>
      </c>
      <c r="J36" s="40">
        <f>(I36-H36)/H36*100</f>
        <v>5.8386995787910747</v>
      </c>
      <c r="K36" s="41">
        <f>SUM(K10:K35)</f>
        <v>100</v>
      </c>
      <c r="L36" s="42">
        <f>SUM(L10:L35)</f>
        <v>100.00000000000001</v>
      </c>
    </row>
    <row r="37" spans="1:12" x14ac:dyDescent="0.25">
      <c r="C37" s="43"/>
      <c r="D37" s="43"/>
      <c r="E37" s="43"/>
      <c r="F37" s="43"/>
      <c r="G37" s="43"/>
      <c r="H37" s="43"/>
      <c r="I37" s="43"/>
      <c r="J37" s="43"/>
      <c r="K37" s="43"/>
      <c r="L37" s="43"/>
    </row>
    <row r="39" spans="1:12" x14ac:dyDescent="0.25">
      <c r="B39" t="s">
        <v>65</v>
      </c>
    </row>
    <row r="40" spans="1:12" x14ac:dyDescent="0.25">
      <c r="C40" s="9"/>
      <c r="D40" s="9"/>
      <c r="E40" s="6"/>
      <c r="F40" s="6"/>
      <c r="H40" s="9"/>
      <c r="I40" s="9"/>
    </row>
    <row r="41" spans="1:12" x14ac:dyDescent="0.25">
      <c r="C41" s="6"/>
      <c r="D41" s="6"/>
      <c r="E41" s="6"/>
      <c r="F41" s="6"/>
    </row>
    <row r="42" spans="1:12" x14ac:dyDescent="0.25">
      <c r="C42" s="50"/>
      <c r="D42" s="50"/>
      <c r="E42" s="6"/>
      <c r="F42" s="6"/>
    </row>
    <row r="43" spans="1:12" x14ac:dyDescent="0.25">
      <c r="C43" s="6"/>
      <c r="D43" s="6"/>
      <c r="E43" s="6"/>
      <c r="F43" s="6"/>
      <c r="G43" s="6"/>
      <c r="H43" s="6"/>
      <c r="I43" s="21"/>
    </row>
    <row r="44" spans="1:12" x14ac:dyDescent="0.25">
      <c r="C44" s="51"/>
      <c r="D44" s="51"/>
      <c r="E44" s="6"/>
      <c r="F44" s="6"/>
    </row>
    <row r="53" spans="2:4" x14ac:dyDescent="0.25">
      <c r="B53" s="20"/>
      <c r="C53" s="21"/>
      <c r="D53" s="21"/>
    </row>
    <row r="54" spans="2:4" x14ac:dyDescent="0.25">
      <c r="B54" s="20"/>
      <c r="C54" s="21"/>
      <c r="D54" s="21"/>
    </row>
    <row r="55" spans="2:4" x14ac:dyDescent="0.25">
      <c r="B55" s="20"/>
      <c r="C55" s="21"/>
      <c r="D55" s="21"/>
    </row>
    <row r="56" spans="2:4" x14ac:dyDescent="0.25">
      <c r="B56" s="20"/>
      <c r="C56" s="21"/>
      <c r="D56" s="21"/>
    </row>
    <row r="57" spans="2:4" x14ac:dyDescent="0.25">
      <c r="B57" s="20"/>
      <c r="C57" s="21"/>
      <c r="D57" s="21"/>
    </row>
    <row r="58" spans="2:4" x14ac:dyDescent="0.25">
      <c r="B58" s="20"/>
      <c r="C58" s="21"/>
      <c r="D58" s="21"/>
    </row>
    <row r="59" spans="2:4" x14ac:dyDescent="0.25">
      <c r="B59" s="20"/>
      <c r="C59" s="21"/>
      <c r="D59" s="21"/>
    </row>
    <row r="60" spans="2:4" x14ac:dyDescent="0.25">
      <c r="B60" s="20"/>
      <c r="C60" s="21"/>
      <c r="D60" s="21"/>
    </row>
    <row r="61" spans="2:4" x14ac:dyDescent="0.25">
      <c r="B61" s="20"/>
      <c r="C61" s="21"/>
      <c r="D61" s="21"/>
    </row>
    <row r="62" spans="2:4" x14ac:dyDescent="0.25">
      <c r="B62" s="20"/>
      <c r="C62" s="21"/>
      <c r="D62" s="21"/>
    </row>
    <row r="63" spans="2:4" x14ac:dyDescent="0.25">
      <c r="B63" s="20"/>
      <c r="C63" s="21"/>
      <c r="D63" s="21"/>
    </row>
    <row r="64" spans="2:4" x14ac:dyDescent="0.25">
      <c r="B64" s="20"/>
      <c r="C64" s="21"/>
      <c r="D64" s="21"/>
    </row>
    <row r="65" spans="2:4" x14ac:dyDescent="0.25">
      <c r="B65" s="20"/>
      <c r="C65" s="21"/>
      <c r="D65" s="21"/>
    </row>
    <row r="66" spans="2:4" x14ac:dyDescent="0.25">
      <c r="B66" s="21"/>
      <c r="C66" s="6"/>
      <c r="D66" s="6"/>
    </row>
    <row r="67" spans="2:4" x14ac:dyDescent="0.25">
      <c r="B67" s="21"/>
      <c r="C67" s="21"/>
      <c r="D67" s="21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C10:D11 C14:D16 C19:D19 C21:D21 H35:I35 C28:D28 C35:D35 C31:D33 D44:F44 C23:D23 H40:I40 H10:I17 H19:I33 C40:D41 E40:F42 C43:C44 D43:H43 H18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osiguranja&amp;RPolugodišnje izvješće</oddHeader>
    <oddFooter>&amp;CU izvješće su uključeni podatci zaključno s 30.06.2018.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BiH</vt:lpstr>
      <vt:lpstr>FBiH</vt:lpstr>
      <vt:lpstr>RS</vt:lpstr>
      <vt:lpstr>BiH!Print_Area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2018-09-27T09:55:27Z</cp:lastPrinted>
  <dcterms:created xsi:type="dcterms:W3CDTF">2018-01-08T12:56:16Z</dcterms:created>
  <dcterms:modified xsi:type="dcterms:W3CDTF">2018-10-24T10:55:40Z</dcterms:modified>
</cp:coreProperties>
</file>