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30" windowWidth="15075" windowHeight="3705"/>
  </bookViews>
  <sheets>
    <sheet name="BiH" sheetId="18" r:id="rId1"/>
    <sheet name="FBiH" sheetId="19" r:id="rId2"/>
    <sheet name="RS" sheetId="20" r:id="rId3"/>
  </sheets>
  <definedNames>
    <definedName name="_xlnm.Print_Area" localSheetId="0">BiH!$A$1:$L$43</definedName>
    <definedName name="_xlnm.Print_Area" localSheetId="2">RS!$A$1:$L$44</definedName>
  </definedNames>
  <calcPr calcId="145621"/>
</workbook>
</file>

<file path=xl/calcChain.xml><?xml version="1.0" encoding="utf-8"?>
<calcChain xmlns="http://schemas.openxmlformats.org/spreadsheetml/2006/main">
  <c r="I26" i="18" l="1"/>
  <c r="H26" i="18"/>
  <c r="D26" i="18"/>
  <c r="C26" i="18"/>
  <c r="C10" i="18" l="1"/>
  <c r="E11" i="19"/>
  <c r="C16" i="18" l="1"/>
  <c r="I15" i="18"/>
  <c r="H15" i="18"/>
  <c r="D15" i="18"/>
  <c r="C15" i="18"/>
  <c r="J15" i="20"/>
  <c r="E15" i="20"/>
  <c r="I36" i="18" l="1"/>
  <c r="H36" i="18"/>
  <c r="D36" i="18"/>
  <c r="C36" i="18"/>
  <c r="I35" i="18"/>
  <c r="H35" i="18"/>
  <c r="D35" i="18"/>
  <c r="C35" i="18"/>
  <c r="I34" i="18" l="1"/>
  <c r="H34" i="18"/>
  <c r="D34" i="18"/>
  <c r="C34" i="18"/>
  <c r="I33" i="18"/>
  <c r="H33" i="18"/>
  <c r="D33" i="18"/>
  <c r="C33" i="18"/>
  <c r="I32" i="18"/>
  <c r="H32" i="18"/>
  <c r="D32" i="18"/>
  <c r="C32" i="18"/>
  <c r="I31" i="18"/>
  <c r="H31" i="18"/>
  <c r="D31" i="18"/>
  <c r="C31" i="18"/>
  <c r="I30" i="18" l="1"/>
  <c r="H30" i="18"/>
  <c r="D30" i="18"/>
  <c r="C30" i="18"/>
  <c r="I29" i="18"/>
  <c r="H29" i="18"/>
  <c r="D29" i="18"/>
  <c r="C29" i="18"/>
  <c r="I28" i="18"/>
  <c r="H28" i="18"/>
  <c r="D28" i="18"/>
  <c r="C28" i="18"/>
  <c r="I27" i="18"/>
  <c r="H27" i="18"/>
  <c r="D27" i="18"/>
  <c r="C27" i="18"/>
  <c r="E26" i="20"/>
  <c r="J26" i="20"/>
  <c r="I25" i="18"/>
  <c r="H25" i="18"/>
  <c r="D25" i="18"/>
  <c r="C25" i="18"/>
  <c r="I24" i="18" l="1"/>
  <c r="H24" i="18"/>
  <c r="D24" i="18"/>
  <c r="C24" i="18"/>
  <c r="I23" i="18" l="1"/>
  <c r="H23" i="18"/>
  <c r="D23" i="18"/>
  <c r="C23" i="18"/>
  <c r="I22" i="18" l="1"/>
  <c r="H22" i="18"/>
  <c r="D22" i="18"/>
  <c r="C22" i="18"/>
  <c r="I21" i="18" l="1"/>
  <c r="H21" i="18"/>
  <c r="D21" i="18"/>
  <c r="C21" i="18"/>
  <c r="I20" i="18"/>
  <c r="H20" i="18"/>
  <c r="D20" i="18"/>
  <c r="C20" i="18"/>
  <c r="I19" i="18" l="1"/>
  <c r="H19" i="18"/>
  <c r="D19" i="18"/>
  <c r="C19" i="18"/>
  <c r="I18" i="18" l="1"/>
  <c r="H18" i="18"/>
  <c r="D18" i="18"/>
  <c r="C18" i="18"/>
  <c r="I17" i="18"/>
  <c r="H17" i="18"/>
  <c r="D17" i="18"/>
  <c r="C17" i="18"/>
  <c r="I16" i="18"/>
  <c r="H16" i="18"/>
  <c r="D16" i="18"/>
  <c r="I10" i="18"/>
  <c r="I12" i="18"/>
  <c r="I13" i="18"/>
  <c r="I14" i="18"/>
  <c r="H10" i="18"/>
  <c r="H12" i="18"/>
  <c r="H13" i="18"/>
  <c r="H14" i="18"/>
  <c r="D10" i="18"/>
  <c r="D12" i="18"/>
  <c r="D13" i="18"/>
  <c r="D14" i="18"/>
  <c r="C12" i="18"/>
  <c r="C13" i="18"/>
  <c r="C14" i="18"/>
  <c r="I11" i="18"/>
  <c r="H11" i="18"/>
  <c r="D11" i="18"/>
  <c r="C11" i="18"/>
  <c r="J10" i="20" l="1"/>
  <c r="J12" i="20"/>
  <c r="J13" i="20"/>
  <c r="J14" i="20"/>
  <c r="J16" i="20"/>
  <c r="J17" i="20"/>
  <c r="J18" i="20"/>
  <c r="J19" i="20"/>
  <c r="J20" i="20"/>
  <c r="J21" i="20"/>
  <c r="J22" i="20"/>
  <c r="J23" i="20"/>
  <c r="J24" i="20"/>
  <c r="J25" i="20"/>
  <c r="J27" i="20"/>
  <c r="J28" i="20"/>
  <c r="J29" i="20"/>
  <c r="J30" i="20"/>
  <c r="J31" i="20"/>
  <c r="J32" i="20"/>
  <c r="J33" i="20"/>
  <c r="J34" i="20"/>
  <c r="J35" i="20"/>
  <c r="E10" i="20" l="1"/>
  <c r="E12" i="20"/>
  <c r="E13" i="20"/>
  <c r="E14" i="20"/>
  <c r="E16" i="20"/>
  <c r="E17" i="20"/>
  <c r="E18" i="20"/>
  <c r="E19" i="20"/>
  <c r="E20" i="20"/>
  <c r="E21" i="20"/>
  <c r="E22" i="20"/>
  <c r="E23" i="20"/>
  <c r="E24" i="20"/>
  <c r="E25" i="20"/>
  <c r="E27" i="20"/>
  <c r="E28" i="20"/>
  <c r="E29" i="20"/>
  <c r="E30" i="20"/>
  <c r="E31" i="20"/>
  <c r="E32" i="20"/>
  <c r="E33" i="20"/>
  <c r="E34" i="20"/>
  <c r="E35" i="20"/>
  <c r="E11" i="20" l="1"/>
  <c r="I36" i="20" l="1"/>
  <c r="H36" i="20"/>
  <c r="D36" i="20"/>
  <c r="C36" i="20"/>
  <c r="J11" i="20"/>
  <c r="I30" i="19"/>
  <c r="H30" i="19"/>
  <c r="D30" i="19"/>
  <c r="C30" i="19"/>
  <c r="F11" i="19" s="1"/>
  <c r="J29" i="19"/>
  <c r="E29" i="19"/>
  <c r="J28" i="19"/>
  <c r="E28" i="19"/>
  <c r="J27" i="19"/>
  <c r="E27" i="19"/>
  <c r="J26" i="19"/>
  <c r="E26" i="19"/>
  <c r="J25" i="19"/>
  <c r="E25" i="19"/>
  <c r="J24" i="19"/>
  <c r="E24" i="19"/>
  <c r="J23" i="19"/>
  <c r="E23" i="19"/>
  <c r="J22" i="19"/>
  <c r="E22" i="19"/>
  <c r="J21" i="19"/>
  <c r="E21" i="19"/>
  <c r="J20" i="19"/>
  <c r="E20" i="19"/>
  <c r="J19" i="19"/>
  <c r="E19" i="19"/>
  <c r="J18" i="19"/>
  <c r="E18" i="19"/>
  <c r="J17" i="19"/>
  <c r="E17" i="19"/>
  <c r="J16" i="19"/>
  <c r="E16" i="19"/>
  <c r="J15" i="19"/>
  <c r="E15" i="19"/>
  <c r="J14" i="19"/>
  <c r="E14" i="19"/>
  <c r="J13" i="19"/>
  <c r="E13" i="19"/>
  <c r="J12" i="19"/>
  <c r="E12" i="19"/>
  <c r="J10" i="19"/>
  <c r="E10" i="19"/>
  <c r="J11" i="19"/>
  <c r="G29" i="19" l="1"/>
  <c r="E30" i="19"/>
  <c r="G26" i="20"/>
  <c r="G15" i="20"/>
  <c r="L26" i="20"/>
  <c r="L15" i="20"/>
  <c r="K26" i="20"/>
  <c r="K15" i="20"/>
  <c r="F26" i="20"/>
  <c r="F15" i="20"/>
  <c r="F11" i="20"/>
  <c r="F12" i="20"/>
  <c r="F14" i="20"/>
  <c r="F17" i="20"/>
  <c r="F19" i="20"/>
  <c r="F21" i="20"/>
  <c r="F23" i="20"/>
  <c r="F25" i="20"/>
  <c r="F28" i="20"/>
  <c r="F30" i="20"/>
  <c r="F32" i="20"/>
  <c r="F34" i="20"/>
  <c r="F10" i="20"/>
  <c r="F13" i="20"/>
  <c r="F16" i="20"/>
  <c r="F18" i="20"/>
  <c r="F20" i="20"/>
  <c r="F22" i="20"/>
  <c r="F24" i="20"/>
  <c r="F27" i="20"/>
  <c r="F29" i="20"/>
  <c r="F31" i="20"/>
  <c r="F33" i="20"/>
  <c r="F35" i="20"/>
  <c r="K11" i="20"/>
  <c r="K12" i="20"/>
  <c r="K14" i="20"/>
  <c r="K17" i="20"/>
  <c r="K19" i="20"/>
  <c r="K21" i="20"/>
  <c r="K23" i="20"/>
  <c r="K25" i="20"/>
  <c r="K28" i="20"/>
  <c r="K30" i="20"/>
  <c r="K32" i="20"/>
  <c r="K34" i="20"/>
  <c r="K10" i="20"/>
  <c r="K13" i="20"/>
  <c r="K16" i="20"/>
  <c r="K18" i="20"/>
  <c r="K20" i="20"/>
  <c r="K22" i="20"/>
  <c r="K24" i="20"/>
  <c r="K27" i="20"/>
  <c r="K29" i="20"/>
  <c r="K31" i="20"/>
  <c r="K33" i="20"/>
  <c r="K35" i="20"/>
  <c r="G11" i="20"/>
  <c r="G10" i="20"/>
  <c r="G13" i="20"/>
  <c r="G16" i="20"/>
  <c r="G18" i="20"/>
  <c r="G20" i="20"/>
  <c r="G22" i="20"/>
  <c r="G24" i="20"/>
  <c r="G27" i="20"/>
  <c r="G29" i="20"/>
  <c r="G31" i="20"/>
  <c r="G33" i="20"/>
  <c r="G35" i="20"/>
  <c r="G12" i="20"/>
  <c r="G14" i="20"/>
  <c r="G17" i="20"/>
  <c r="G19" i="20"/>
  <c r="G21" i="20"/>
  <c r="G23" i="20"/>
  <c r="G25" i="20"/>
  <c r="G28" i="20"/>
  <c r="G30" i="20"/>
  <c r="G32" i="20"/>
  <c r="G34" i="20"/>
  <c r="L11" i="20"/>
  <c r="L10" i="20"/>
  <c r="L13" i="20"/>
  <c r="L16" i="20"/>
  <c r="L18" i="20"/>
  <c r="L20" i="20"/>
  <c r="L22" i="20"/>
  <c r="L24" i="20"/>
  <c r="L27" i="20"/>
  <c r="L29" i="20"/>
  <c r="L31" i="20"/>
  <c r="L33" i="20"/>
  <c r="L35" i="20"/>
  <c r="L12" i="20"/>
  <c r="L14" i="20"/>
  <c r="L17" i="20"/>
  <c r="L19" i="20"/>
  <c r="L21" i="20"/>
  <c r="L23" i="20"/>
  <c r="L25" i="20"/>
  <c r="L28" i="20"/>
  <c r="L30" i="20"/>
  <c r="L32" i="20"/>
  <c r="L34" i="20"/>
  <c r="K28" i="19"/>
  <c r="K26" i="19"/>
  <c r="K24" i="19"/>
  <c r="K22" i="19"/>
  <c r="K20" i="19"/>
  <c r="K18" i="19"/>
  <c r="K16" i="19"/>
  <c r="K14" i="19"/>
  <c r="K12" i="19"/>
  <c r="K29" i="19"/>
  <c r="K27" i="19"/>
  <c r="K25" i="19"/>
  <c r="K23" i="19"/>
  <c r="K21" i="19"/>
  <c r="K19" i="19"/>
  <c r="K17" i="19"/>
  <c r="K15" i="19"/>
  <c r="K13" i="19"/>
  <c r="K10" i="19"/>
  <c r="K11" i="19"/>
  <c r="L29" i="19"/>
  <c r="L27" i="19"/>
  <c r="L25" i="19"/>
  <c r="L23" i="19"/>
  <c r="L21" i="19"/>
  <c r="L19" i="19"/>
  <c r="L17" i="19"/>
  <c r="L15" i="19"/>
  <c r="L13" i="19"/>
  <c r="L10" i="19"/>
  <c r="L11" i="19"/>
  <c r="L28" i="19"/>
  <c r="L26" i="19"/>
  <c r="L24" i="19"/>
  <c r="L22" i="19"/>
  <c r="L20" i="19"/>
  <c r="L18" i="19"/>
  <c r="L16" i="19"/>
  <c r="L14" i="19"/>
  <c r="L12" i="19"/>
  <c r="E36" i="20"/>
  <c r="J36" i="20"/>
  <c r="G27" i="19"/>
  <c r="G25" i="19"/>
  <c r="G23" i="19"/>
  <c r="G21" i="19"/>
  <c r="G19" i="19"/>
  <c r="G17" i="19"/>
  <c r="G15" i="19"/>
  <c r="G13" i="19"/>
  <c r="G10" i="19"/>
  <c r="G28" i="19"/>
  <c r="G26" i="19"/>
  <c r="G24" i="19"/>
  <c r="G22" i="19"/>
  <c r="G20" i="19"/>
  <c r="G18" i="19"/>
  <c r="G16" i="19"/>
  <c r="G14" i="19"/>
  <c r="G12" i="19"/>
  <c r="G11" i="19"/>
  <c r="F29" i="19"/>
  <c r="F25" i="19"/>
  <c r="F21" i="19"/>
  <c r="F17" i="19"/>
  <c r="F13" i="19"/>
  <c r="F28" i="19"/>
  <c r="F26" i="19"/>
  <c r="F24" i="19"/>
  <c r="F22" i="19"/>
  <c r="F20" i="19"/>
  <c r="F18" i="19"/>
  <c r="F16" i="19"/>
  <c r="F14" i="19"/>
  <c r="F12" i="19"/>
  <c r="F27" i="19"/>
  <c r="F23" i="19"/>
  <c r="F19" i="19"/>
  <c r="F15" i="19"/>
  <c r="F10" i="19"/>
  <c r="J30" i="19"/>
  <c r="D37" i="18"/>
  <c r="F30" i="19" l="1"/>
  <c r="G36" i="20"/>
  <c r="F36" i="20"/>
  <c r="K36" i="20"/>
  <c r="L36" i="20"/>
  <c r="K30" i="19"/>
  <c r="G30" i="19"/>
  <c r="L30" i="19"/>
  <c r="C37" i="18"/>
  <c r="E37" i="18" s="1"/>
  <c r="H37" i="18" l="1"/>
  <c r="I37" i="18"/>
  <c r="E10" i="18"/>
  <c r="F11" i="18"/>
  <c r="E11" i="18"/>
  <c r="K36" i="18" l="1"/>
  <c r="K35" i="18"/>
  <c r="K11" i="18"/>
  <c r="L15" i="18"/>
  <c r="J37" i="18"/>
  <c r="K10" i="18"/>
  <c r="L11" i="18"/>
  <c r="L10" i="18"/>
  <c r="L35" i="18"/>
  <c r="L21" i="18"/>
  <c r="L34" i="18"/>
  <c r="K21" i="18"/>
  <c r="K31" i="18"/>
  <c r="L12" i="18"/>
  <c r="L29" i="18"/>
  <c r="K13" i="18"/>
  <c r="K26" i="18"/>
  <c r="J18" i="18"/>
  <c r="J21" i="18"/>
  <c r="J35" i="18"/>
  <c r="E27" i="18"/>
  <c r="E12" i="18"/>
  <c r="E13" i="18"/>
  <c r="E17" i="18"/>
  <c r="E18" i="18"/>
  <c r="E20" i="18"/>
  <c r="E28" i="18"/>
  <c r="E21" i="18"/>
  <c r="E23" i="18"/>
  <c r="E25" i="18"/>
  <c r="E26" i="18"/>
  <c r="E30" i="18"/>
  <c r="E31" i="18"/>
  <c r="E35" i="18"/>
  <c r="J12" i="18" l="1"/>
  <c r="J17" i="18"/>
  <c r="L17" i="18"/>
  <c r="J20" i="18"/>
  <c r="L20" i="18"/>
  <c r="K25" i="18"/>
  <c r="K28" i="18"/>
  <c r="L23" i="18"/>
  <c r="L26" i="18"/>
  <c r="L30" i="18"/>
  <c r="L31" i="18"/>
  <c r="L36" i="18"/>
  <c r="L27" i="18"/>
  <c r="J13" i="18"/>
  <c r="L13" i="18"/>
  <c r="L28" i="18"/>
  <c r="J28" i="18"/>
  <c r="J23" i="18"/>
  <c r="J25" i="18"/>
  <c r="J26" i="18"/>
  <c r="J30" i="18"/>
  <c r="J31" i="18"/>
  <c r="J27" i="18"/>
  <c r="E36" i="18"/>
  <c r="E33" i="18"/>
  <c r="E29" i="18"/>
  <c r="E22" i="18"/>
  <c r="E16" i="18"/>
  <c r="E14" i="18"/>
  <c r="E34" i="18"/>
  <c r="E32" i="18"/>
  <c r="E24" i="18"/>
  <c r="E19" i="18"/>
  <c r="E15" i="18"/>
  <c r="J34" i="18"/>
  <c r="J32" i="18"/>
  <c r="J24" i="18"/>
  <c r="J19" i="18"/>
  <c r="J15" i="18"/>
  <c r="J10" i="18"/>
  <c r="J11" i="18"/>
  <c r="J36" i="18"/>
  <c r="J33" i="18"/>
  <c r="J29" i="18"/>
  <c r="J22" i="18"/>
  <c r="J16" i="18"/>
  <c r="J14" i="18"/>
  <c r="K17" i="18" l="1"/>
  <c r="L25" i="18"/>
  <c r="K12" i="18"/>
  <c r="K30" i="18"/>
  <c r="K20" i="18"/>
  <c r="K34" i="18"/>
  <c r="K29" i="18"/>
  <c r="K14" i="18"/>
  <c r="K15" i="18"/>
  <c r="K16" i="18"/>
  <c r="K19" i="18"/>
  <c r="K22" i="18"/>
  <c r="K24" i="18"/>
  <c r="K32" i="18"/>
  <c r="K33" i="18"/>
  <c r="K18" i="18"/>
  <c r="K23" i="18"/>
  <c r="K27" i="18"/>
  <c r="L14" i="18"/>
  <c r="L16" i="18"/>
  <c r="L19" i="18"/>
  <c r="L22" i="18"/>
  <c r="L24" i="18"/>
  <c r="L32" i="18"/>
  <c r="L33" i="18"/>
  <c r="L18" i="18"/>
  <c r="G11" i="18"/>
  <c r="G27" i="18"/>
  <c r="G12" i="18"/>
  <c r="G13" i="18"/>
  <c r="G17" i="18"/>
  <c r="G18" i="18"/>
  <c r="G20" i="18"/>
  <c r="G28" i="18"/>
  <c r="G21" i="18"/>
  <c r="G23" i="18"/>
  <c r="G25" i="18"/>
  <c r="G26" i="18"/>
  <c r="G30" i="18"/>
  <c r="G31" i="18"/>
  <c r="G35" i="18"/>
  <c r="F14" i="18"/>
  <c r="F27" i="18"/>
  <c r="F12" i="18"/>
  <c r="F13" i="18"/>
  <c r="F17" i="18"/>
  <c r="F18" i="18"/>
  <c r="F20" i="18"/>
  <c r="F28" i="18"/>
  <c r="F21" i="18"/>
  <c r="F23" i="18"/>
  <c r="F25" i="18"/>
  <c r="F26" i="18"/>
  <c r="F30" i="18"/>
  <c r="F31" i="18"/>
  <c r="F35" i="18"/>
  <c r="G14" i="18"/>
  <c r="G22" i="18"/>
  <c r="G33" i="18"/>
  <c r="F22" i="18"/>
  <c r="F33" i="18"/>
  <c r="F10" i="18"/>
  <c r="F19" i="18"/>
  <c r="F32" i="18"/>
  <c r="F16" i="18"/>
  <c r="F29" i="18"/>
  <c r="F36" i="18"/>
  <c r="F15" i="18"/>
  <c r="F24" i="18"/>
  <c r="F34" i="18"/>
  <c r="G15" i="18"/>
  <c r="G24" i="18"/>
  <c r="G34" i="18"/>
  <c r="G16" i="18"/>
  <c r="G29" i="18"/>
  <c r="G36" i="18"/>
  <c r="G10" i="18"/>
  <c r="G19" i="18"/>
  <c r="G32" i="18"/>
  <c r="L37" i="18" l="1"/>
  <c r="K37" i="18"/>
  <c r="G37" i="18"/>
  <c r="F37" i="18"/>
</calcChain>
</file>

<file path=xl/sharedStrings.xml><?xml version="1.0" encoding="utf-8"?>
<sst xmlns="http://schemas.openxmlformats.org/spreadsheetml/2006/main" count="207" uniqueCount="74">
  <si>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</si>
  <si>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</si>
  <si>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</si>
  <si>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</si>
  <si>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</si>
  <si>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</si>
  <si>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</si>
  <si>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</si>
  <si>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</si>
  <si>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</si>
  <si>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</si>
  <si>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</si>
  <si>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</si>
  <si>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</si>
  <si>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</si>
  <si>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</si>
  <si>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</si>
  <si>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</si>
  <si>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</si>
  <si>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</si>
  <si>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</si>
  <si>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</si>
  <si>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</si>
  <si>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</si>
  <si>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</si>
  <si>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</si>
  <si>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</si>
  <si>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</si>
  <si>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</si>
  <si>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</si>
  <si>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</si>
  <si>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</si>
  <si>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</si>
  <si>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</si>
  <si>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</si>
  <si>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</si>
  <si>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</si>
  <si>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</si>
  <si>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</si>
  <si>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</si>
  <si>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</si>
  <si>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</si>
  <si>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</si>
  <si>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</si>
  <si>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</si>
  <si>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</si>
  <si>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</si>
  <si>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</si>
  <si>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</si>
  <si>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</si>
  <si>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</si>
  <si>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>2017.</t>
  </si>
  <si>
    <t xml:space="preserve">ŽIVOTNA OSIGURANJA </t>
  </si>
  <si>
    <t>2018.</t>
  </si>
  <si>
    <t>R/b</t>
  </si>
  <si>
    <t>I-IV-2017</t>
  </si>
  <si>
    <t>I-IV-2018</t>
  </si>
  <si>
    <t>Procenat
promjene</t>
  </si>
  <si>
    <t>Procenat promjene</t>
  </si>
  <si>
    <t>Adriatic osiguranje d.d.*</t>
  </si>
  <si>
    <t>Udio (%)</t>
  </si>
  <si>
    <t>Ukupno:</t>
  </si>
  <si>
    <t>SAS - Super P osiguranje a.d.</t>
  </si>
  <si>
    <t>Euros osiguranje a.d.</t>
  </si>
  <si>
    <t>Central osiguranje d.d.</t>
  </si>
  <si>
    <t>Atos osiguranje a.d.</t>
  </si>
  <si>
    <t>*Društva za osiguranje iz Republike Srpske i podružnice društava iz Federacije Bosne i Hercegovine</t>
  </si>
  <si>
    <t>*Društva za osiguranje iz Federacije Bosne i Hercegovine i podružnice društava iz Republike Srpske</t>
  </si>
  <si>
    <t>Adriatic osiguranje d.d.</t>
  </si>
  <si>
    <t>*Od 1. siječnja 2018. godine Bosna-Sunce osiguranje d.d. je nakon akvizicije Zovko osiguranja d.d. počelo poslovati pod novim imenom Adriatic osiguranje d.d.</t>
  </si>
  <si>
    <t>Osiguravajuće društvo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</si>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</sst>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i/>
      <sz val="10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i/>
      <sz val="10"/>
      <color theme="1"/>
      <name val="Cambria"/>
      <family val="1"/>
      <scheme val="major"/>
    </font>
    <font>
      <sz val="10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</cellStyleXfs>
  <cellXfs count="89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164" fontId="4" fillId="3" borderId="2" xfId="6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3" fillId="0" borderId="0" xfId="6" applyNumberFormat="1" applyFont="1" applyBorder="1" applyAlignment="1">
      <alignment horizontal="right" vertical="center"/>
    </xf>
    <xf numFmtId="168" fontId="14" fillId="0" borderId="0" xfId="1" applyNumberFormat="1" applyFont="1" applyFill="1" applyBorder="1" applyAlignment="1" applyProtection="1">
      <alignment horizontal="center" vertical="center" wrapText="1"/>
    </xf>
    <xf numFmtId="3" fontId="15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6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4" fontId="3" fillId="0" borderId="0" xfId="6" applyNumberFormat="1" applyFont="1" applyBorder="1" applyAlignment="1">
      <alignment horizontal="right" vertical="center"/>
    </xf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0" fontId="20" fillId="0" borderId="0" xfId="1" applyFont="1" applyFill="1" applyBorder="1" applyAlignment="1" applyProtection="1">
      <alignment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0" fillId="0" borderId="0" xfId="0" applyFill="1"/>
    <xf numFmtId="0" fontId="10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0" fontId="9" fillId="0" borderId="0" xfId="2" applyFont="1" applyFill="1" applyBorder="1" applyAlignment="1">
      <alignment horizontal="left" vertical="center" indent="1"/>
    </xf>
    <xf numFmtId="168" fontId="12" fillId="0" borderId="0" xfId="0" applyNumberFormat="1" applyFont="1" applyFill="1" applyBorder="1"/>
    <xf numFmtId="168" fontId="17" fillId="0" borderId="0" xfId="0" applyNumberFormat="1" applyFont="1" applyFill="1" applyBorder="1"/>
    <xf numFmtId="0" fontId="17" fillId="0" borderId="0" xfId="0" applyFont="1" applyFill="1" applyBorder="1"/>
    <xf numFmtId="3" fontId="17" fillId="0" borderId="0" xfId="0" applyNumberFormat="1" applyFont="1" applyFill="1" applyBorder="1"/>
    <xf numFmtId="0" fontId="11" fillId="0" borderId="0" xfId="1" applyFont="1" applyFill="1" applyBorder="1" applyAlignment="1" applyProtection="1">
      <alignment horizontal="center" vertical="center" wrapText="1"/>
    </xf>
    <xf numFmtId="168" fontId="21" fillId="0" borderId="0" xfId="1" applyNumberFormat="1" applyFont="1" applyFill="1" applyBorder="1" applyAlignment="1" applyProtection="1">
      <alignment vertical="center" wrapText="1"/>
    </xf>
    <xf numFmtId="3" fontId="21" fillId="0" borderId="0" xfId="1" applyNumberFormat="1" applyFont="1" applyFill="1" applyBorder="1" applyAlignment="1" applyProtection="1">
      <alignment vertical="center" wrapText="1"/>
    </xf>
    <xf numFmtId="168" fontId="22" fillId="0" borderId="0" xfId="1" applyNumberFormat="1" applyFont="1" applyFill="1" applyBorder="1" applyAlignment="1" applyProtection="1">
      <alignment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168" fontId="11" fillId="0" borderId="0" xfId="1" applyNumberFormat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vertical="center"/>
    </xf>
    <xf numFmtId="0" fontId="19" fillId="0" borderId="0" xfId="1" applyFont="1" applyFill="1" applyBorder="1" applyAlignment="1" applyProtection="1">
      <alignment vertical="center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7" xfId="6" applyNumberFormat="1" applyFont="1" applyBorder="1" applyAlignment="1">
      <alignment horizontal="right" vertical="center"/>
    </xf>
    <xf numFmtId="165" fontId="3" fillId="0" borderId="8" xfId="6" applyNumberFormat="1" applyFont="1" applyBorder="1" applyAlignment="1">
      <alignment horizontal="right" vertical="center"/>
    </xf>
    <xf numFmtId="4" fontId="24" fillId="0" borderId="0" xfId="6" applyNumberFormat="1" applyFont="1" applyBorder="1" applyAlignment="1">
      <alignment horizontal="right" vertical="center"/>
    </xf>
    <xf numFmtId="165" fontId="24" fillId="0" borderId="0" xfId="6" applyNumberFormat="1" applyFont="1" applyBorder="1" applyAlignment="1">
      <alignment horizontal="right" vertical="center"/>
    </xf>
    <xf numFmtId="165" fontId="24" fillId="0" borderId="4" xfId="6" applyNumberFormat="1" applyFont="1" applyBorder="1" applyAlignment="1">
      <alignment horizontal="right" vertical="center"/>
    </xf>
    <xf numFmtId="165" fontId="24" fillId="0" borderId="7" xfId="6" applyNumberFormat="1" applyFont="1" applyBorder="1" applyAlignment="1">
      <alignment horizontal="right" vertical="center"/>
    </xf>
    <xf numFmtId="4" fontId="25" fillId="3" borderId="2" xfId="6" applyNumberFormat="1" applyFont="1" applyFill="1" applyBorder="1" applyAlignment="1">
      <alignment horizontal="right" vertical="center"/>
    </xf>
    <xf numFmtId="165" fontId="25" fillId="3" borderId="2" xfId="6" applyNumberFormat="1" applyFont="1" applyFill="1" applyBorder="1" applyAlignment="1">
      <alignment horizontal="right" vertical="center"/>
    </xf>
    <xf numFmtId="1" fontId="25" fillId="3" borderId="2" xfId="6" applyNumberFormat="1" applyFont="1" applyFill="1" applyBorder="1" applyAlignment="1">
      <alignment horizontal="right" vertical="center"/>
    </xf>
    <xf numFmtId="1" fontId="25" fillId="3" borderId="3" xfId="6" applyNumberFormat="1" applyFont="1" applyFill="1" applyBorder="1" applyAlignment="1">
      <alignment horizontal="right" vertical="center"/>
    </xf>
    <xf numFmtId="0" fontId="24" fillId="0" borderId="0" xfId="0" applyFont="1"/>
    <xf numFmtId="0" fontId="3" fillId="0" borderId="0" xfId="0" applyFont="1" applyBorder="1"/>
    <xf numFmtId="0" fontId="3" fillId="0" borderId="0" xfId="0" applyFont="1"/>
    <xf numFmtId="49" fontId="7" fillId="2" borderId="15" xfId="6" applyNumberFormat="1" applyFont="1" applyFill="1" applyBorder="1" applyAlignment="1">
      <alignment horizontal="center" vertical="center" wrapText="1"/>
    </xf>
    <xf numFmtId="49" fontId="7" fillId="2" borderId="16" xfId="6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4" fontId="3" fillId="0" borderId="0" xfId="6" applyNumberFormat="1" applyFont="1" applyBorder="1" applyAlignment="1">
      <alignment horizontal="right" vertical="center"/>
    </xf>
    <xf numFmtId="4" fontId="3" fillId="0" borderId="0" xfId="6" applyNumberFormat="1" applyFont="1" applyBorder="1" applyAlignment="1">
      <alignment horizontal="right" vertical="center"/>
    </xf>
    <xf numFmtId="4" fontId="24" fillId="0" borderId="0" xfId="6" applyNumberFormat="1" applyFont="1" applyBorder="1" applyAlignment="1">
      <alignment horizontal="right" vertical="center"/>
    </xf>
    <xf numFmtId="4" fontId="24" fillId="0" borderId="0" xfId="6" applyNumberFormat="1" applyFont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0" fontId="26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3" fillId="0" borderId="0" xfId="12" applyFont="1"/>
    <xf numFmtId="0" fontId="11" fillId="0" borderId="0" xfId="1" applyFont="1" applyFill="1" applyBorder="1" applyAlignment="1" applyProtection="1">
      <alignment horizontal="center" vertical="center" wrapText="1"/>
    </xf>
    <xf numFmtId="0" fontId="19" fillId="0" borderId="0" xfId="1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66" fontId="7" fillId="2" borderId="0" xfId="6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5" xfId="6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</cellXfs>
  <cellStyles count="13">
    <cellStyle name="Comma" xfId="6" builtinId="3"/>
    <cellStyle name="Normal" xfId="0" builtinId="0"/>
    <cellStyle name="Normal 2" xfId="10"/>
    <cellStyle name="Normal 6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A215"/>
  <sheetViews>
    <sheetView showGridLines="0" tabSelected="1" showRuler="0" view="pageLayout" zoomScale="70" zoomScaleNormal="80" zoomScalePageLayoutView="70" workbookViewId="0">
      <selection activeCell="B37" sqref="B37"/>
    </sheetView>
  </sheetViews>
  <sheetFormatPr defaultRowHeight="15" x14ac:dyDescent="0.25"/>
  <cols>
    <col min="1" max="1" width="7.28515625" customWidth="1"/>
    <col min="2" max="2" width="27.42578125" customWidth="1"/>
    <col min="3" max="4" width="18.140625" customWidth="1"/>
    <col min="5" max="5" width="11.85546875" customWidth="1"/>
    <col min="6" max="6" width="12.42578125" customWidth="1"/>
    <col min="7" max="7" width="13.7109375" customWidth="1"/>
    <col min="8" max="9" width="18.140625" customWidth="1"/>
    <col min="10" max="10" width="13.42578125" customWidth="1"/>
    <col min="11" max="11" width="11.7109375" customWidth="1"/>
    <col min="12" max="12" width="13" customWidth="1"/>
  </cols>
  <sheetData>
    <row r="4" spans="1:17" x14ac:dyDescent="0.25">
      <c r="E4" s="62" t="s">
        <v>71</v>
      </c>
    </row>
    <row r="5" spans="1:17" x14ac:dyDescent="0.25">
      <c r="C5" s="2"/>
      <c r="D5" s="2"/>
      <c r="E5" s="2"/>
      <c r="F5" s="2"/>
      <c r="G5" s="2"/>
    </row>
    <row r="6" spans="1:17" ht="15.75" thickBot="1" x14ac:dyDescent="0.3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1"/>
      <c r="N6" s="1"/>
      <c r="O6" s="1"/>
      <c r="P6" s="1"/>
      <c r="Q6" s="1"/>
    </row>
    <row r="7" spans="1:17" s="52" customFormat="1" ht="17.25" customHeight="1" x14ac:dyDescent="0.2">
      <c r="A7" s="73" t="s">
        <v>54</v>
      </c>
      <c r="B7" s="79" t="s">
        <v>70</v>
      </c>
      <c r="C7" s="76" t="s">
        <v>50</v>
      </c>
      <c r="D7" s="76"/>
      <c r="E7" s="76"/>
      <c r="F7" s="76"/>
      <c r="G7" s="76"/>
      <c r="H7" s="76" t="s">
        <v>52</v>
      </c>
      <c r="I7" s="76"/>
      <c r="J7" s="76"/>
      <c r="K7" s="76"/>
      <c r="L7" s="77"/>
      <c r="M7" s="51"/>
      <c r="N7" s="51"/>
      <c r="O7" s="51"/>
      <c r="P7" s="51"/>
      <c r="Q7" s="51"/>
    </row>
    <row r="8" spans="1:17" ht="21.75" customHeight="1" x14ac:dyDescent="0.25">
      <c r="A8" s="74"/>
      <c r="B8" s="80"/>
      <c r="C8" s="78" t="s">
        <v>22</v>
      </c>
      <c r="D8" s="78"/>
      <c r="E8" s="82" t="s">
        <v>58</v>
      </c>
      <c r="F8" s="84" t="s">
        <v>60</v>
      </c>
      <c r="G8" s="84"/>
      <c r="H8" s="78" t="s">
        <v>22</v>
      </c>
      <c r="I8" s="78"/>
      <c r="J8" s="82" t="s">
        <v>58</v>
      </c>
      <c r="K8" s="84" t="s">
        <v>60</v>
      </c>
      <c r="L8" s="85"/>
      <c r="M8" s="1"/>
      <c r="N8" s="1"/>
      <c r="O8" s="1"/>
      <c r="P8" s="1"/>
      <c r="Q8" s="1"/>
    </row>
    <row r="9" spans="1:17" ht="15.75" thickBot="1" x14ac:dyDescent="0.3">
      <c r="A9" s="75"/>
      <c r="B9" s="81"/>
      <c r="C9" s="63" t="s">
        <v>55</v>
      </c>
      <c r="D9" s="63" t="s">
        <v>56</v>
      </c>
      <c r="E9" s="83"/>
      <c r="F9" s="53" t="s">
        <v>51</v>
      </c>
      <c r="G9" s="53" t="s">
        <v>53</v>
      </c>
      <c r="H9" s="63" t="s">
        <v>55</v>
      </c>
      <c r="I9" s="63" t="s">
        <v>56</v>
      </c>
      <c r="J9" s="83"/>
      <c r="K9" s="53" t="s">
        <v>51</v>
      </c>
      <c r="L9" s="54" t="s">
        <v>53</v>
      </c>
      <c r="M9" s="1"/>
      <c r="N9" s="1"/>
      <c r="O9" s="1"/>
      <c r="P9" s="1"/>
      <c r="Q9" s="1"/>
    </row>
    <row r="10" spans="1:17" x14ac:dyDescent="0.25">
      <c r="A10" s="19">
        <v>1</v>
      </c>
      <c r="B10" s="7" t="s">
        <v>59</v>
      </c>
      <c r="C10" s="14">
        <f>FBiH!C10+RS!C10</f>
        <v>13583784.659999996</v>
      </c>
      <c r="D10" s="14">
        <f>FBiH!D10+RS!D10</f>
        <v>18873694.510000005</v>
      </c>
      <c r="E10" s="13">
        <f>IFERROR((D10-C10)/C10*100, "-")</f>
        <v>38.942827661109362</v>
      </c>
      <c r="F10" s="13">
        <f t="shared" ref="F10:F36" si="0">C10/C$37*100</f>
        <v>7.7213159204177169</v>
      </c>
      <c r="G10" s="37">
        <f t="shared" ref="G10:G36" si="1">D10/D$37*100</f>
        <v>10.223513373029055</v>
      </c>
      <c r="H10" s="14">
        <f>FBiH!H10+RS!H10</f>
        <v>1988813.7399999995</v>
      </c>
      <c r="I10" s="14">
        <f>FBiH!I10+RS!I10</f>
        <v>1682568.3900000001</v>
      </c>
      <c r="J10" s="13">
        <f t="shared" ref="J10:J34" si="2">IFERROR((I10-H10)/H10*100, "-")</f>
        <v>-15.398392712230532</v>
      </c>
      <c r="K10" s="13">
        <f>H10/H$37*100</f>
        <v>4.3484534576689171</v>
      </c>
      <c r="L10" s="40">
        <f>I10/I$37*100</f>
        <v>3.6633841651798131</v>
      </c>
      <c r="M10" s="1"/>
      <c r="N10" s="1"/>
      <c r="O10" s="1"/>
      <c r="P10" s="1"/>
      <c r="Q10" s="1"/>
    </row>
    <row r="11" spans="1:17" x14ac:dyDescent="0.25">
      <c r="A11" s="19" t="s">
        <v>24</v>
      </c>
      <c r="B11" s="7" t="s">
        <v>0</v>
      </c>
      <c r="C11" s="14">
        <f>FBiH!C11+RS!C11</f>
        <v>7131273.6799000017</v>
      </c>
      <c r="D11" s="14">
        <f>FBiH!D11+RS!D11</f>
        <v>8384114.7429400552</v>
      </c>
      <c r="E11" s="13">
        <f>IFERROR((D11-C11)/C11*100, "-")</f>
        <v>17.568265071235093</v>
      </c>
      <c r="F11" s="13">
        <f>C11/C$37*100</f>
        <v>4.0535696328881388</v>
      </c>
      <c r="G11" s="37">
        <f>D11/D$37*100</f>
        <v>4.5415119519944849</v>
      </c>
      <c r="H11" s="14">
        <f>FBiH!H11+RS!H11</f>
        <v>0</v>
      </c>
      <c r="I11" s="14">
        <f>FBiH!I11+RS!I11</f>
        <v>0</v>
      </c>
      <c r="J11" s="13" t="str">
        <f>IFERROR((I11-H11)/H11*100, "-")</f>
        <v>-</v>
      </c>
      <c r="K11" s="13">
        <f>H11/H$37*100</f>
        <v>0</v>
      </c>
      <c r="L11" s="40">
        <f>I11/I$37*100</f>
        <v>0</v>
      </c>
      <c r="M11" s="1"/>
      <c r="N11" s="1"/>
      <c r="O11" s="1"/>
      <c r="P11" s="1"/>
      <c r="Q11" s="1"/>
    </row>
    <row r="12" spans="1:17" ht="15" customHeight="1" x14ac:dyDescent="0.25">
      <c r="A12" s="19" t="s">
        <v>25</v>
      </c>
      <c r="B12" s="7" t="s">
        <v>65</v>
      </c>
      <c r="C12" s="14">
        <f>FBiH!C12+RS!C12</f>
        <v>5504958.7299999995</v>
      </c>
      <c r="D12" s="14">
        <f>FBiH!D12+RS!D12</f>
        <v>6796167.6099999994</v>
      </c>
      <c r="E12" s="13">
        <f t="shared" ref="E12:E36" si="3">IFERROR((D12-C12)/C12*100, "-")</f>
        <v>23.455378020608702</v>
      </c>
      <c r="F12" s="13">
        <f t="shared" si="0"/>
        <v>3.129137169581095</v>
      </c>
      <c r="G12" s="37">
        <f t="shared" si="1"/>
        <v>3.6813518630053257</v>
      </c>
      <c r="H12" s="14">
        <f>FBiH!H12+RS!H12</f>
        <v>0</v>
      </c>
      <c r="I12" s="14">
        <f>FBiH!I12+RS!I12</f>
        <v>0</v>
      </c>
      <c r="J12" s="13" t="str">
        <f>IFERROR((#REF!-I12)/I12*100, "-")</f>
        <v>-</v>
      </c>
      <c r="K12" s="13">
        <f>I12/H$37*100</f>
        <v>0</v>
      </c>
      <c r="L12" s="40">
        <f>I12/I$37*100</f>
        <v>0</v>
      </c>
      <c r="M12" s="1"/>
      <c r="N12" s="1"/>
      <c r="O12" s="1"/>
      <c r="P12" s="1"/>
      <c r="Q12" s="1"/>
    </row>
    <row r="13" spans="1:17" ht="14.25" customHeight="1" x14ac:dyDescent="0.25">
      <c r="A13" s="19" t="s">
        <v>26</v>
      </c>
      <c r="B13" s="7" t="s">
        <v>12</v>
      </c>
      <c r="C13" s="14">
        <f>FBiH!C13+RS!C13</f>
        <v>5134668.57</v>
      </c>
      <c r="D13" s="14">
        <f>FBiH!D13+RS!D13</f>
        <v>5068354.9400000004</v>
      </c>
      <c r="E13" s="13">
        <f t="shared" si="3"/>
        <v>-1.2914880307454757</v>
      </c>
      <c r="F13" s="13">
        <f t="shared" si="0"/>
        <v>2.918656263180889</v>
      </c>
      <c r="G13" s="37">
        <f t="shared" si="1"/>
        <v>2.7454293318615268</v>
      </c>
      <c r="H13" s="14">
        <f>FBiH!H13+RS!H13</f>
        <v>0</v>
      </c>
      <c r="I13" s="14">
        <f>FBiH!I13+RS!I13</f>
        <v>0</v>
      </c>
      <c r="J13" s="13" t="str">
        <f t="shared" si="2"/>
        <v>-</v>
      </c>
      <c r="K13" s="13">
        <f>H13/H$37*100</f>
        <v>0</v>
      </c>
      <c r="L13" s="40">
        <f t="shared" ref="L13:L35" si="4">I13/I$37*100</f>
        <v>0</v>
      </c>
      <c r="M13" s="1"/>
      <c r="N13" s="1"/>
      <c r="O13" s="1"/>
      <c r="P13" s="1"/>
      <c r="Q13" s="1"/>
    </row>
    <row r="14" spans="1:17" ht="15.75" customHeight="1" x14ac:dyDescent="0.25">
      <c r="A14" s="19" t="s">
        <v>27</v>
      </c>
      <c r="B14" s="7" t="s">
        <v>1</v>
      </c>
      <c r="C14" s="14">
        <f>FBiH!C14+RS!C14</f>
        <v>3731474.93</v>
      </c>
      <c r="D14" s="14">
        <f>FBiH!D14+RS!D14</f>
        <v>3124491</v>
      </c>
      <c r="E14" s="13">
        <f t="shared" si="3"/>
        <v>-16.266595418343066</v>
      </c>
      <c r="F14" s="13">
        <f t="shared" si="0"/>
        <v>2.121050760506431</v>
      </c>
      <c r="G14" s="37">
        <f t="shared" si="1"/>
        <v>1.6924760282351798</v>
      </c>
      <c r="H14" s="14">
        <f>FBiH!H14+RS!H14</f>
        <v>0</v>
      </c>
      <c r="I14" s="14">
        <f>FBiH!I14+RS!I14</f>
        <v>0</v>
      </c>
      <c r="J14" s="13" t="str">
        <f t="shared" si="2"/>
        <v>-</v>
      </c>
      <c r="K14" s="13">
        <f t="shared" ref="K14:K34" si="5">H14/H$37*100</f>
        <v>0</v>
      </c>
      <c r="L14" s="40">
        <f t="shared" si="4"/>
        <v>0</v>
      </c>
      <c r="M14" s="1"/>
      <c r="N14" s="1"/>
      <c r="O14" s="1"/>
      <c r="P14" s="1"/>
      <c r="Q14" s="1"/>
    </row>
    <row r="15" spans="1:17" x14ac:dyDescent="0.25">
      <c r="A15" s="19" t="s">
        <v>28</v>
      </c>
      <c r="B15" s="7" t="s">
        <v>64</v>
      </c>
      <c r="C15" s="14">
        <f>FBiH!C15+RS!C15</f>
        <v>7346879.2700000005</v>
      </c>
      <c r="D15" s="14">
        <f>FBiH!D15+RS!D15</f>
        <v>11966760.880000511</v>
      </c>
      <c r="E15" s="13">
        <f t="shared" si="3"/>
        <v>62.882231219793958</v>
      </c>
      <c r="F15" s="13">
        <f t="shared" si="0"/>
        <v>4.1761244964286632</v>
      </c>
      <c r="G15" s="37">
        <f t="shared" si="1"/>
        <v>6.482161710506892</v>
      </c>
      <c r="H15" s="14">
        <f>FBiH!H15+RS!H15</f>
        <v>0</v>
      </c>
      <c r="I15" s="14">
        <f>FBiH!I15+RS!I15</f>
        <v>0</v>
      </c>
      <c r="J15" s="13" t="str">
        <f t="shared" si="2"/>
        <v>-</v>
      </c>
      <c r="K15" s="13">
        <f t="shared" si="5"/>
        <v>0</v>
      </c>
      <c r="L15" s="40">
        <f>I15/I$37*100</f>
        <v>0</v>
      </c>
      <c r="M15" s="1"/>
      <c r="N15" s="1"/>
      <c r="O15" s="1"/>
      <c r="P15" s="1"/>
      <c r="Q15" s="1"/>
    </row>
    <row r="16" spans="1:17" ht="15" customHeight="1" x14ac:dyDescent="0.25">
      <c r="A16" s="19" t="s">
        <v>29</v>
      </c>
      <c r="B16" s="7" t="s">
        <v>2</v>
      </c>
      <c r="C16" s="14">
        <f>FBiH!C16+RS!C16</f>
        <v>13915123.34</v>
      </c>
      <c r="D16" s="14">
        <f>FBiH!D16+RS!D16</f>
        <v>14539450.740000002</v>
      </c>
      <c r="E16" s="13">
        <f t="shared" si="3"/>
        <v>4.4866824730567005</v>
      </c>
      <c r="F16" s="13">
        <f t="shared" si="0"/>
        <v>7.9096559662127444</v>
      </c>
      <c r="G16" s="37">
        <f t="shared" si="1"/>
        <v>7.8757377893411276</v>
      </c>
      <c r="H16" s="14">
        <f>FBiH!H16+RS!H16</f>
        <v>2811258.7199999997</v>
      </c>
      <c r="I16" s="14">
        <f>FBiH!I16+RS!I16</f>
        <v>2776794.6900000004</v>
      </c>
      <c r="J16" s="13">
        <f t="shared" si="2"/>
        <v>-1.2259287896490485</v>
      </c>
      <c r="K16" s="13">
        <f t="shared" si="5"/>
        <v>6.1466931042953759</v>
      </c>
      <c r="L16" s="40">
        <f t="shared" si="4"/>
        <v>6.0457962706059094</v>
      </c>
      <c r="M16" s="1"/>
      <c r="N16" s="1"/>
      <c r="O16" s="1"/>
      <c r="P16" s="1"/>
      <c r="Q16" s="1"/>
    </row>
    <row r="17" spans="1:17" ht="15.75" customHeight="1" x14ac:dyDescent="0.25">
      <c r="A17" s="19" t="s">
        <v>30</v>
      </c>
      <c r="B17" s="7" t="s">
        <v>13</v>
      </c>
      <c r="C17" s="14">
        <f>FBiH!C17+RS!C17</f>
        <v>8575861.0500000007</v>
      </c>
      <c r="D17" s="14">
        <f>FBiH!D17+RS!D17</f>
        <v>8149538.1299999999</v>
      </c>
      <c r="E17" s="13">
        <f t="shared" si="3"/>
        <v>-4.9711966823436438</v>
      </c>
      <c r="F17" s="13">
        <f t="shared" si="0"/>
        <v>4.8747042237531479</v>
      </c>
      <c r="G17" s="37">
        <f t="shared" si="1"/>
        <v>4.4144463614116844</v>
      </c>
      <c r="H17" s="14">
        <f>FBiH!H17+RS!H17</f>
        <v>0</v>
      </c>
      <c r="I17" s="14">
        <f>FBiH!I17+RS!I17</f>
        <v>0</v>
      </c>
      <c r="J17" s="13" t="str">
        <f t="shared" si="2"/>
        <v>-</v>
      </c>
      <c r="K17" s="13">
        <f t="shared" si="5"/>
        <v>0</v>
      </c>
      <c r="L17" s="40">
        <f t="shared" si="4"/>
        <v>0</v>
      </c>
      <c r="M17" s="1"/>
      <c r="N17" s="1"/>
      <c r="O17" s="1"/>
      <c r="P17" s="1"/>
      <c r="Q17" s="1"/>
    </row>
    <row r="18" spans="1:17" x14ac:dyDescent="0.25">
      <c r="A18" s="19" t="s">
        <v>31</v>
      </c>
      <c r="B18" s="7" t="s">
        <v>14</v>
      </c>
      <c r="C18" s="14">
        <f>FBiH!C18+RS!C18</f>
        <v>7285744.5200000005</v>
      </c>
      <c r="D18" s="14">
        <f>FBiH!D18+RS!D18</f>
        <v>7699325.29</v>
      </c>
      <c r="E18" s="13">
        <f t="shared" si="3"/>
        <v>5.6765752472473405</v>
      </c>
      <c r="F18" s="13">
        <f t="shared" si="0"/>
        <v>4.1413741871237928</v>
      </c>
      <c r="G18" s="37">
        <f t="shared" si="1"/>
        <v>4.170574819037685</v>
      </c>
      <c r="H18" s="14">
        <f>FBiH!H18+RS!H18</f>
        <v>243163.02</v>
      </c>
      <c r="I18" s="14">
        <f>FBiH!I18+RS!I18</f>
        <v>234616.67</v>
      </c>
      <c r="J18" s="13">
        <f t="shared" si="2"/>
        <v>-3.514658602282525</v>
      </c>
      <c r="K18" s="13">
        <f t="shared" si="5"/>
        <v>0.531665210185151</v>
      </c>
      <c r="L18" s="40">
        <f t="shared" si="4"/>
        <v>0.51082083728270788</v>
      </c>
      <c r="M18" s="1"/>
      <c r="N18" s="1"/>
      <c r="O18" s="1"/>
      <c r="P18" s="1"/>
      <c r="Q18" s="1"/>
    </row>
    <row r="19" spans="1:17" x14ac:dyDescent="0.25">
      <c r="A19" s="19" t="s">
        <v>32</v>
      </c>
      <c r="B19" s="7" t="s">
        <v>3</v>
      </c>
      <c r="C19" s="14">
        <f>FBiH!C19+RS!C19</f>
        <v>17382430.029999997</v>
      </c>
      <c r="D19" s="14">
        <f>FBiH!D19+RS!D19</f>
        <v>18377085.780000001</v>
      </c>
      <c r="E19" s="13">
        <f t="shared" si="3"/>
        <v>5.7221904433577286</v>
      </c>
      <c r="F19" s="13">
        <f t="shared" si="0"/>
        <v>9.8805478064893002</v>
      </c>
      <c r="G19" s="37">
        <f t="shared" si="1"/>
        <v>9.9545100790725929</v>
      </c>
      <c r="H19" s="14">
        <f>FBiH!H19+RS!H19</f>
        <v>0</v>
      </c>
      <c r="I19" s="14">
        <f>FBiH!I19+RS!I19</f>
        <v>0</v>
      </c>
      <c r="J19" s="13" t="str">
        <f t="shared" si="2"/>
        <v>-</v>
      </c>
      <c r="K19" s="13">
        <f t="shared" si="5"/>
        <v>0</v>
      </c>
      <c r="L19" s="40">
        <f t="shared" si="4"/>
        <v>0</v>
      </c>
      <c r="M19" s="1"/>
      <c r="N19" s="1"/>
      <c r="O19" s="1"/>
      <c r="P19" s="1"/>
      <c r="Q19" s="1"/>
    </row>
    <row r="20" spans="1:17" x14ac:dyDescent="0.25">
      <c r="A20" s="19" t="s">
        <v>33</v>
      </c>
      <c r="B20" s="7" t="s">
        <v>63</v>
      </c>
      <c r="C20" s="14">
        <f>RS!C20</f>
        <v>2476744.3199999998</v>
      </c>
      <c r="D20" s="14">
        <f>RS!D20</f>
        <v>2674979.7200000002</v>
      </c>
      <c r="E20" s="13">
        <f t="shared" si="3"/>
        <v>8.0038701774432806</v>
      </c>
      <c r="F20" s="13">
        <f t="shared" si="0"/>
        <v>1.407834843343295</v>
      </c>
      <c r="G20" s="37">
        <f t="shared" si="1"/>
        <v>1.448984507273426</v>
      </c>
      <c r="H20" s="14">
        <f>RS!H20</f>
        <v>0</v>
      </c>
      <c r="I20" s="14">
        <f>RS!I20</f>
        <v>0</v>
      </c>
      <c r="J20" s="13" t="str">
        <f t="shared" si="2"/>
        <v>-</v>
      </c>
      <c r="K20" s="13">
        <f t="shared" si="5"/>
        <v>0</v>
      </c>
      <c r="L20" s="40">
        <f t="shared" si="4"/>
        <v>0</v>
      </c>
      <c r="M20" s="1"/>
      <c r="N20" s="1"/>
      <c r="O20" s="1"/>
      <c r="P20" s="1"/>
      <c r="Q20" s="1"/>
    </row>
    <row r="21" spans="1:17" x14ac:dyDescent="0.25">
      <c r="A21" s="19" t="s">
        <v>34</v>
      </c>
      <c r="B21" s="7" t="s">
        <v>16</v>
      </c>
      <c r="C21" s="14">
        <f>RS!C21</f>
        <v>3126.82</v>
      </c>
      <c r="D21" s="14">
        <f>RS!D21</f>
        <v>3631.36</v>
      </c>
      <c r="E21" s="13">
        <f t="shared" si="3"/>
        <v>16.135882462054095</v>
      </c>
      <c r="F21" s="13">
        <f t="shared" si="0"/>
        <v>1.7773518684652445E-3</v>
      </c>
      <c r="G21" s="37">
        <f t="shared" si="1"/>
        <v>1.9670371109701077E-3</v>
      </c>
      <c r="H21" s="14">
        <f>RS!H21</f>
        <v>4869909.4800000004</v>
      </c>
      <c r="I21" s="14">
        <f>RS!I21</f>
        <v>5171619.18</v>
      </c>
      <c r="J21" s="13">
        <f t="shared" si="2"/>
        <v>6.1953862025377777</v>
      </c>
      <c r="K21" s="13">
        <f>H21/H$37*100</f>
        <v>10.647842123637304</v>
      </c>
      <c r="L21" s="40">
        <f>I21/I$37*100</f>
        <v>11.259945167727896</v>
      </c>
      <c r="M21" s="1"/>
      <c r="N21" s="1"/>
      <c r="O21" s="1"/>
      <c r="P21" s="1"/>
      <c r="Q21" s="1"/>
    </row>
    <row r="22" spans="1:17" x14ac:dyDescent="0.25">
      <c r="A22" s="19" t="s">
        <v>35</v>
      </c>
      <c r="B22" s="7" t="s">
        <v>4</v>
      </c>
      <c r="C22" s="14">
        <f>FBiH!C20</f>
        <v>2943555.5500000063</v>
      </c>
      <c r="D22" s="14">
        <f>FBiH!D20</f>
        <v>7846064.1200001631</v>
      </c>
      <c r="E22" s="13">
        <f t="shared" si="3"/>
        <v>166.55057078845161</v>
      </c>
      <c r="F22" s="13">
        <f t="shared" si="0"/>
        <v>1.6731804058832143</v>
      </c>
      <c r="G22" s="37">
        <f t="shared" si="1"/>
        <v>4.2500603903472367</v>
      </c>
      <c r="H22" s="14">
        <f>FBiH!H20</f>
        <v>8598048.369999988</v>
      </c>
      <c r="I22" s="14">
        <f>FBiH!I20</f>
        <v>8341050.8499999885</v>
      </c>
      <c r="J22" s="13">
        <f t="shared" si="2"/>
        <v>-2.9890215655997747</v>
      </c>
      <c r="K22" s="13">
        <f t="shared" si="5"/>
        <v>18.799253249191178</v>
      </c>
      <c r="L22" s="40">
        <f t="shared" si="4"/>
        <v>18.160613135522873</v>
      </c>
      <c r="M22" s="8"/>
      <c r="N22" s="1"/>
      <c r="O22" s="1"/>
      <c r="P22" s="1"/>
      <c r="Q22" s="1"/>
    </row>
    <row r="23" spans="1:17" x14ac:dyDescent="0.25">
      <c r="A23" s="19" t="s">
        <v>36</v>
      </c>
      <c r="B23" s="7" t="s">
        <v>17</v>
      </c>
      <c r="C23" s="14">
        <f>RS!C22</f>
        <v>181571.02</v>
      </c>
      <c r="D23" s="14">
        <f>RS!D22</f>
        <v>675901.88</v>
      </c>
      <c r="E23" s="13">
        <f t="shared" si="3"/>
        <v>272.25206974108534</v>
      </c>
      <c r="F23" s="13">
        <f t="shared" si="0"/>
        <v>0.10320888047797452</v>
      </c>
      <c r="G23" s="37">
        <f t="shared" si="1"/>
        <v>0.36612290748768078</v>
      </c>
      <c r="H23" s="14">
        <f>RS!H22</f>
        <v>0</v>
      </c>
      <c r="I23" s="14">
        <f>RS!I22</f>
        <v>0</v>
      </c>
      <c r="J23" s="13" t="str">
        <f t="shared" si="2"/>
        <v>-</v>
      </c>
      <c r="K23" s="13">
        <f t="shared" si="5"/>
        <v>0</v>
      </c>
      <c r="L23" s="40">
        <f t="shared" si="4"/>
        <v>0</v>
      </c>
      <c r="M23" s="1"/>
      <c r="N23" s="1"/>
      <c r="O23" s="1"/>
      <c r="P23" s="1"/>
      <c r="Q23" s="1"/>
    </row>
    <row r="24" spans="1:17" x14ac:dyDescent="0.25">
      <c r="A24" s="19" t="s">
        <v>37</v>
      </c>
      <c r="B24" s="7" t="s">
        <v>5</v>
      </c>
      <c r="C24" s="14">
        <f>FBiH!C21+RS!C23</f>
        <v>222613.80000000016</v>
      </c>
      <c r="D24" s="14">
        <f>FBiH!D21+RS!D23</f>
        <v>217573</v>
      </c>
      <c r="E24" s="13">
        <f t="shared" si="3"/>
        <v>-2.2643699537046489</v>
      </c>
      <c r="F24" s="13">
        <f t="shared" si="0"/>
        <v>0.12653848106899296</v>
      </c>
      <c r="G24" s="37">
        <f t="shared" si="1"/>
        <v>0.1178550640380186</v>
      </c>
      <c r="H24" s="14">
        <f>FBiH!H21+RS!H23</f>
        <v>9726604.4899999648</v>
      </c>
      <c r="I24" s="14">
        <f>FBiH!I21+RS!I23</f>
        <v>8953537</v>
      </c>
      <c r="J24" s="13">
        <f t="shared" si="2"/>
        <v>-7.9479687983074099</v>
      </c>
      <c r="K24" s="13">
        <f t="shared" si="5"/>
        <v>21.266791391896948</v>
      </c>
      <c r="L24" s="40">
        <f t="shared" si="4"/>
        <v>19.494153024086923</v>
      </c>
      <c r="M24" s="1"/>
      <c r="N24" s="1"/>
      <c r="O24" s="1"/>
      <c r="P24" s="1"/>
      <c r="Q24" s="1"/>
    </row>
    <row r="25" spans="1:17" x14ac:dyDescent="0.25">
      <c r="A25" s="19" t="s">
        <v>38</v>
      </c>
      <c r="B25" s="7" t="s">
        <v>18</v>
      </c>
      <c r="C25" s="14">
        <f>FBiH!C22+RS!C24</f>
        <v>2655698.9700000002</v>
      </c>
      <c r="D25" s="14">
        <f>FBiH!D22+RS!D24</f>
        <v>3212411.55</v>
      </c>
      <c r="E25" s="13">
        <f t="shared" si="3"/>
        <v>20.962939937428207</v>
      </c>
      <c r="F25" s="13">
        <f t="shared" si="0"/>
        <v>1.5095565227325929</v>
      </c>
      <c r="G25" s="37">
        <f t="shared" si="1"/>
        <v>1.7401008808157288</v>
      </c>
      <c r="H25" s="14">
        <f>FBiH!H22+RS!H24</f>
        <v>0</v>
      </c>
      <c r="I25" s="14">
        <f>FBiH!I22+RS!I24</f>
        <v>0</v>
      </c>
      <c r="J25" s="13" t="str">
        <f t="shared" si="2"/>
        <v>-</v>
      </c>
      <c r="K25" s="13">
        <f t="shared" si="5"/>
        <v>0</v>
      </c>
      <c r="L25" s="40">
        <f t="shared" si="4"/>
        <v>0</v>
      </c>
      <c r="M25" s="1"/>
      <c r="N25" s="1"/>
      <c r="O25" s="1"/>
      <c r="P25" s="1"/>
      <c r="Q25" s="1"/>
    </row>
    <row r="26" spans="1:17" x14ac:dyDescent="0.25">
      <c r="A26" s="19" t="s">
        <v>39</v>
      </c>
      <c r="B26" s="7" t="s">
        <v>19</v>
      </c>
      <c r="C26" s="14">
        <f>RS!C25</f>
        <v>5133456.6900000004</v>
      </c>
      <c r="D26" s="14">
        <f>RS!D25</f>
        <v>4759167.3949999996</v>
      </c>
      <c r="E26" s="13">
        <f t="shared" si="3"/>
        <v>-7.2911746918819489</v>
      </c>
      <c r="F26" s="13">
        <f t="shared" si="0"/>
        <v>2.9179674044738459</v>
      </c>
      <c r="G26" s="37">
        <f t="shared" si="1"/>
        <v>2.5779484499702403</v>
      </c>
      <c r="H26" s="14">
        <f>RS!H25</f>
        <v>0</v>
      </c>
      <c r="I26" s="14">
        <f>RS!I25</f>
        <v>0</v>
      </c>
      <c r="J26" s="13" t="str">
        <f t="shared" si="2"/>
        <v>-</v>
      </c>
      <c r="K26" s="13">
        <f>H26/H$37*100</f>
        <v>0</v>
      </c>
      <c r="L26" s="40">
        <f t="shared" si="4"/>
        <v>0</v>
      </c>
      <c r="M26" s="1"/>
      <c r="N26" s="1"/>
      <c r="O26" s="1"/>
      <c r="P26" s="1"/>
      <c r="Q26" s="1"/>
    </row>
    <row r="27" spans="1:17" x14ac:dyDescent="0.25">
      <c r="A27" s="19" t="s">
        <v>40</v>
      </c>
      <c r="B27" s="7" t="s">
        <v>11</v>
      </c>
      <c r="C27" s="14">
        <f>FBiH!C23+RS!C26</f>
        <v>4425268.78</v>
      </c>
      <c r="D27" s="14">
        <f>FBiH!D23+RS!D26</f>
        <v>5374725.9900000002</v>
      </c>
      <c r="E27" s="13">
        <f t="shared" si="3"/>
        <v>21.455356887949296</v>
      </c>
      <c r="F27" s="13">
        <f t="shared" si="0"/>
        <v>2.5154181355479097</v>
      </c>
      <c r="G27" s="37">
        <f t="shared" si="1"/>
        <v>2.9113845731697086</v>
      </c>
      <c r="H27" s="14">
        <f>FBiH!H23+RS!H26</f>
        <v>0</v>
      </c>
      <c r="I27" s="14">
        <f>FBiH!I23+RS!I26</f>
        <v>0</v>
      </c>
      <c r="J27" s="13" t="str">
        <f t="shared" si="2"/>
        <v>-</v>
      </c>
      <c r="K27" s="13">
        <f t="shared" si="5"/>
        <v>0</v>
      </c>
      <c r="L27" s="40">
        <f t="shared" si="4"/>
        <v>0</v>
      </c>
      <c r="M27" s="1"/>
      <c r="N27" s="1"/>
      <c r="O27" s="1"/>
      <c r="P27" s="1"/>
      <c r="Q27" s="1"/>
    </row>
    <row r="28" spans="1:17" x14ac:dyDescent="0.25">
      <c r="A28" s="19" t="s">
        <v>41</v>
      </c>
      <c r="B28" s="7" t="s">
        <v>15</v>
      </c>
      <c r="C28" s="14">
        <f>RS!C27</f>
        <v>2450037.61</v>
      </c>
      <c r="D28" s="14">
        <f>RS!D27</f>
        <v>2927256.07</v>
      </c>
      <c r="E28" s="13">
        <f t="shared" si="3"/>
        <v>19.478005482536247</v>
      </c>
      <c r="F28" s="13">
        <f t="shared" si="0"/>
        <v>1.3926541738710967</v>
      </c>
      <c r="G28" s="37">
        <f t="shared" si="1"/>
        <v>1.585637701302683</v>
      </c>
      <c r="H28" s="14">
        <f>RS!H27</f>
        <v>0</v>
      </c>
      <c r="I28" s="14">
        <f>RS!I27</f>
        <v>0</v>
      </c>
      <c r="J28" s="13" t="str">
        <f t="shared" si="2"/>
        <v>-</v>
      </c>
      <c r="K28" s="13">
        <f t="shared" si="5"/>
        <v>0</v>
      </c>
      <c r="L28" s="40">
        <f t="shared" si="4"/>
        <v>0</v>
      </c>
      <c r="M28" s="1"/>
      <c r="N28" s="1"/>
      <c r="O28" s="1"/>
      <c r="P28" s="1"/>
      <c r="Q28" s="1"/>
    </row>
    <row r="29" spans="1:17" x14ac:dyDescent="0.25">
      <c r="A29" s="19" t="s">
        <v>42</v>
      </c>
      <c r="B29" s="7" t="s">
        <v>6</v>
      </c>
      <c r="C29" s="14">
        <f>FBiH!C24+RS!C28</f>
        <v>17073082.209999997</v>
      </c>
      <c r="D29" s="14">
        <f>FBiH!D24+RS!D28</f>
        <v>18159113.414999999</v>
      </c>
      <c r="E29" s="13">
        <f t="shared" si="3"/>
        <v>6.3610728961633818</v>
      </c>
      <c r="F29" s="13">
        <f t="shared" si="0"/>
        <v>9.7047078394036834</v>
      </c>
      <c r="G29" s="37">
        <f t="shared" si="1"/>
        <v>9.8364386867785409</v>
      </c>
      <c r="H29" s="14">
        <f>FBiH!H24+RS!H28</f>
        <v>1176650.42</v>
      </c>
      <c r="I29" s="14">
        <f>FBiH!I24+RS!I28</f>
        <v>1145896.58</v>
      </c>
      <c r="J29" s="13">
        <f t="shared" si="2"/>
        <v>-2.6136768811929589</v>
      </c>
      <c r="K29" s="13">
        <f t="shared" si="5"/>
        <v>2.5726942068072125</v>
      </c>
      <c r="L29" s="40">
        <f>I29/I$37*100</f>
        <v>2.4949115953056165</v>
      </c>
      <c r="M29" s="1"/>
      <c r="N29" s="1"/>
      <c r="O29" s="1"/>
      <c r="P29" s="1"/>
      <c r="Q29" s="1"/>
    </row>
    <row r="30" spans="1:17" x14ac:dyDescent="0.25">
      <c r="A30" s="19" t="s">
        <v>43</v>
      </c>
      <c r="B30" s="7" t="s">
        <v>62</v>
      </c>
      <c r="C30" s="14">
        <f>RS!C29</f>
        <v>931233.12899999996</v>
      </c>
      <c r="D30" s="14">
        <f>RS!D29</f>
        <v>1104743.075</v>
      </c>
      <c r="E30" s="13">
        <f t="shared" si="3"/>
        <v>18.632278061920196</v>
      </c>
      <c r="F30" s="13">
        <f t="shared" si="0"/>
        <v>0.52933297785126299</v>
      </c>
      <c r="G30" s="37">
        <f t="shared" si="1"/>
        <v>0.59841784527346031</v>
      </c>
      <c r="H30" s="14">
        <f>RS!H29</f>
        <v>0</v>
      </c>
      <c r="I30" s="14">
        <f>RS!I29</f>
        <v>0</v>
      </c>
      <c r="J30" s="13" t="str">
        <f t="shared" si="2"/>
        <v>-</v>
      </c>
      <c r="K30" s="13">
        <f t="shared" si="5"/>
        <v>0</v>
      </c>
      <c r="L30" s="40">
        <f t="shared" si="4"/>
        <v>0</v>
      </c>
      <c r="M30" s="1"/>
      <c r="N30" s="1"/>
      <c r="O30" s="1"/>
      <c r="P30" s="1"/>
      <c r="Q30" s="1"/>
    </row>
    <row r="31" spans="1:17" x14ac:dyDescent="0.25">
      <c r="A31" s="19" t="s">
        <v>44</v>
      </c>
      <c r="B31" s="7" t="s">
        <v>20</v>
      </c>
      <c r="C31" s="14">
        <f>RS!C30</f>
        <v>3568181.98</v>
      </c>
      <c r="D31" s="14">
        <f>RS!D30</f>
        <v>3723096.73</v>
      </c>
      <c r="E31" s="13">
        <f t="shared" si="3"/>
        <v>4.341559675720351</v>
      </c>
      <c r="F31" s="13">
        <f t="shared" si="0"/>
        <v>2.0282315288942172</v>
      </c>
      <c r="G31" s="37">
        <f t="shared" si="1"/>
        <v>2.01672911406235</v>
      </c>
      <c r="H31" s="14">
        <f>RS!H30</f>
        <v>0</v>
      </c>
      <c r="I31" s="14">
        <f>RS!I30</f>
        <v>0</v>
      </c>
      <c r="J31" s="13" t="str">
        <f t="shared" si="2"/>
        <v>-</v>
      </c>
      <c r="K31" s="13">
        <f>H31/H$37*100</f>
        <v>0</v>
      </c>
      <c r="L31" s="40">
        <f t="shared" si="4"/>
        <v>0</v>
      </c>
      <c r="M31" s="1"/>
      <c r="N31" s="1"/>
      <c r="O31" s="1"/>
      <c r="P31" s="1"/>
      <c r="Q31" s="1"/>
    </row>
    <row r="32" spans="1:17" x14ac:dyDescent="0.25">
      <c r="A32" s="19" t="s">
        <v>45</v>
      </c>
      <c r="B32" s="7" t="s">
        <v>7</v>
      </c>
      <c r="C32" s="14">
        <f>FBiH!C25+RS!C31</f>
        <v>11262095.879999999</v>
      </c>
      <c r="D32" s="14">
        <f>FBiH!D25+RS!D31</f>
        <v>11497085.970000001</v>
      </c>
      <c r="E32" s="13">
        <f t="shared" si="3"/>
        <v>2.0865573557876842</v>
      </c>
      <c r="F32" s="13">
        <f t="shared" si="0"/>
        <v>6.4016179873330508</v>
      </c>
      <c r="G32" s="37">
        <f t="shared" si="1"/>
        <v>6.2277479431958707</v>
      </c>
      <c r="H32" s="14">
        <f>FBiH!H25+RS!H31</f>
        <v>3961784.4549999833</v>
      </c>
      <c r="I32" s="14">
        <f>FBiH!I25+RS!I31</f>
        <v>4213820.9099999797</v>
      </c>
      <c r="J32" s="13">
        <f t="shared" si="2"/>
        <v>6.3616902399097688</v>
      </c>
      <c r="K32" s="13">
        <f t="shared" si="5"/>
        <v>8.6622668404752918</v>
      </c>
      <c r="L32" s="40">
        <f t="shared" si="4"/>
        <v>9.1745719748113874</v>
      </c>
      <c r="M32" s="1"/>
      <c r="N32" s="1"/>
      <c r="O32" s="1"/>
      <c r="P32" s="1"/>
      <c r="Q32" s="1"/>
    </row>
    <row r="33" spans="1:33" x14ac:dyDescent="0.25">
      <c r="A33" s="19" t="s">
        <v>46</v>
      </c>
      <c r="B33" s="7" t="s">
        <v>8</v>
      </c>
      <c r="C33" s="14">
        <f>FBiH!C26+RS!C32</f>
        <v>9506399.2400000002</v>
      </c>
      <c r="D33" s="14">
        <f>FBiH!D26+RS!D32</f>
        <v>8588764.2599999998</v>
      </c>
      <c r="E33" s="13">
        <f t="shared" si="3"/>
        <v>-9.6528134031955553</v>
      </c>
      <c r="F33" s="13">
        <f t="shared" si="0"/>
        <v>5.4036421833014314</v>
      </c>
      <c r="G33" s="37">
        <f t="shared" si="1"/>
        <v>4.6523666165826896</v>
      </c>
      <c r="H33" s="14">
        <f>FBiH!H26+RS!H32</f>
        <v>10100543.32</v>
      </c>
      <c r="I33" s="14">
        <f>FBiH!I26+RS!I32</f>
        <v>12026136.689999999</v>
      </c>
      <c r="J33" s="13">
        <f t="shared" si="2"/>
        <v>19.064255347404412</v>
      </c>
      <c r="K33" s="13">
        <f t="shared" si="5"/>
        <v>22.084392138294813</v>
      </c>
      <c r="L33" s="40">
        <f t="shared" si="4"/>
        <v>26.183992864880796</v>
      </c>
      <c r="M33" s="1"/>
      <c r="N33" s="1"/>
      <c r="O33" s="1"/>
      <c r="P33" s="1"/>
      <c r="Q33" s="1"/>
    </row>
    <row r="34" spans="1:33" ht="14.25" customHeight="1" x14ac:dyDescent="0.25">
      <c r="A34" s="19" t="s">
        <v>47</v>
      </c>
      <c r="B34" s="7" t="s">
        <v>9</v>
      </c>
      <c r="C34" s="14">
        <f>FBiH!C27+RS!C33</f>
        <v>6907421.9100000011</v>
      </c>
      <c r="D34" s="14">
        <f>FBiH!D27+RS!D33</f>
        <v>307993.30000000005</v>
      </c>
      <c r="E34" s="13">
        <f t="shared" si="3"/>
        <v>-95.541125125799653</v>
      </c>
      <c r="F34" s="13">
        <f t="shared" si="0"/>
        <v>3.9263274630507259</v>
      </c>
      <c r="G34" s="37">
        <f t="shared" si="1"/>
        <v>0.16683398259333962</v>
      </c>
      <c r="H34" s="14">
        <f>FBiH!H27+RS!H33</f>
        <v>0</v>
      </c>
      <c r="I34" s="14">
        <f>FBiH!I27+RS!I33</f>
        <v>0</v>
      </c>
      <c r="J34" s="13" t="str">
        <f t="shared" si="2"/>
        <v>-</v>
      </c>
      <c r="K34" s="13">
        <f t="shared" si="5"/>
        <v>0</v>
      </c>
      <c r="L34" s="40">
        <f>I34/I$37*100</f>
        <v>0</v>
      </c>
      <c r="M34" s="1"/>
      <c r="N34" s="1"/>
      <c r="O34" s="1"/>
      <c r="P34" s="1"/>
      <c r="Q34" s="1"/>
    </row>
    <row r="35" spans="1:33" x14ac:dyDescent="0.25">
      <c r="A35" s="19" t="s">
        <v>48</v>
      </c>
      <c r="B35" s="7" t="s">
        <v>21</v>
      </c>
      <c r="C35" s="14">
        <f>FBiH!C28+RS!C34</f>
        <v>10661078.5</v>
      </c>
      <c r="D35" s="14">
        <f>FBiH!D28+RS!D34</f>
        <v>10559158.73</v>
      </c>
      <c r="E35" s="13">
        <f t="shared" si="3"/>
        <v>-0.95599868249726849</v>
      </c>
      <c r="F35" s="13">
        <f t="shared" si="0"/>
        <v>6.0599867570981534</v>
      </c>
      <c r="G35" s="37">
        <f t="shared" si="1"/>
        <v>5.7196909925025308</v>
      </c>
      <c r="H35" s="14">
        <f>FBiH!H28+RS!H34</f>
        <v>2259340.5</v>
      </c>
      <c r="I35" s="14">
        <f>FBiH!I28+RS!I34</f>
        <v>1383305.08</v>
      </c>
      <c r="J35" s="13" t="str">
        <f>IFERROR((#REF!-I35)/I35*100, "-")</f>
        <v>-</v>
      </c>
      <c r="K35" s="13">
        <f>H35/H$37*100</f>
        <v>4.9399482775478125</v>
      </c>
      <c r="L35" s="40">
        <f t="shared" si="4"/>
        <v>3.0118109645960924</v>
      </c>
      <c r="M35" s="1"/>
      <c r="N35" s="1"/>
      <c r="O35" s="1"/>
      <c r="P35" s="1"/>
      <c r="Q35" s="1"/>
    </row>
    <row r="36" spans="1:33" x14ac:dyDescent="0.25">
      <c r="A36" s="20" t="s">
        <v>49</v>
      </c>
      <c r="B36" s="7" t="s">
        <v>10</v>
      </c>
      <c r="C36" s="14">
        <f>FBiH!C29+RS!C35</f>
        <v>5932007.0499999998</v>
      </c>
      <c r="D36" s="14">
        <f>FBiH!D29+RS!D35</f>
        <v>0</v>
      </c>
      <c r="E36" s="13">
        <f t="shared" si="3"/>
        <v>-100</v>
      </c>
      <c r="F36" s="13">
        <f t="shared" si="0"/>
        <v>3.3718806372181649</v>
      </c>
      <c r="G36" s="37">
        <f t="shared" si="1"/>
        <v>0</v>
      </c>
      <c r="H36" s="14">
        <f>FBiH!H29+RS!H35</f>
        <v>0</v>
      </c>
      <c r="I36" s="14">
        <f>FBiH!I29+RS!I35</f>
        <v>0</v>
      </c>
      <c r="J36" s="13" t="str">
        <f>IFERROR((I36-H36)/H36*100, "-")</f>
        <v>-</v>
      </c>
      <c r="K36" s="13">
        <f>H36/H$37*100</f>
        <v>0</v>
      </c>
      <c r="L36" s="41">
        <f>I36/I$37*100</f>
        <v>0</v>
      </c>
      <c r="M36" s="1"/>
      <c r="N36" s="1"/>
      <c r="O36" s="1"/>
      <c r="P36" s="1"/>
      <c r="Q36" s="1"/>
    </row>
    <row r="37" spans="1:33" x14ac:dyDescent="0.25">
      <c r="A37" s="3"/>
      <c r="B37" s="55" t="s">
        <v>61</v>
      </c>
      <c r="C37" s="5">
        <f>SUM(C10:C36)</f>
        <v>175925772.23890001</v>
      </c>
      <c r="D37" s="5">
        <f>SUM(D10:D36)</f>
        <v>184610650.18794069</v>
      </c>
      <c r="E37" s="4">
        <f>(D37-C37)/C37*100</f>
        <v>4.9366717783946807</v>
      </c>
      <c r="F37" s="11">
        <f>SUM(F10:F36)</f>
        <v>100.00000000000001</v>
      </c>
      <c r="G37" s="11">
        <f>SUM(G10:G36)</f>
        <v>100.00000000000003</v>
      </c>
      <c r="H37" s="5">
        <f>SUM(H10:H36)</f>
        <v>45736116.514999934</v>
      </c>
      <c r="I37" s="5">
        <f>SUM(I10:I36)</f>
        <v>45929346.039999962</v>
      </c>
      <c r="J37" s="4">
        <f>(I37-H37)/H37*100</f>
        <v>0.4224878273970975</v>
      </c>
      <c r="K37" s="11">
        <f>SUM(K10:K36)</f>
        <v>100.00000000000001</v>
      </c>
      <c r="L37" s="38">
        <f>SUM(L10:L36)</f>
        <v>100.00000000000001</v>
      </c>
      <c r="M37" s="1"/>
      <c r="N37" s="1"/>
      <c r="O37" s="1"/>
      <c r="P37" s="1"/>
      <c r="Q37" s="1"/>
    </row>
    <row r="38" spans="1:33" x14ac:dyDescent="0.25">
      <c r="A38" s="23"/>
      <c r="B38" s="23"/>
      <c r="C38" s="25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3" x14ac:dyDescent="0.25">
      <c r="A39" s="23"/>
      <c r="C39" s="26"/>
      <c r="D39" s="26"/>
      <c r="E39" s="27"/>
      <c r="F39" s="27"/>
      <c r="G39" s="27"/>
      <c r="H39" s="26"/>
      <c r="I39" s="26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33" x14ac:dyDescent="0.25">
      <c r="A40" s="23"/>
      <c r="B40" s="69" t="s">
        <v>69</v>
      </c>
      <c r="C40" s="15"/>
      <c r="D40" s="32"/>
      <c r="E40" s="27"/>
      <c r="F40" s="27"/>
      <c r="G40" s="27"/>
      <c r="H40" s="26"/>
      <c r="I40" s="26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33" x14ac:dyDescent="0.25">
      <c r="A41" s="23"/>
      <c r="B41" s="70"/>
      <c r="C41" s="16"/>
      <c r="D41" s="30"/>
      <c r="E41" s="27"/>
      <c r="F41" s="27"/>
      <c r="G41" s="27"/>
      <c r="H41" s="27"/>
      <c r="I41" s="27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33" x14ac:dyDescent="0.25">
      <c r="A42" s="23"/>
      <c r="B42" s="70"/>
      <c r="C42" s="30"/>
      <c r="D42" s="33"/>
      <c r="E42" s="17"/>
      <c r="F42" s="17"/>
      <c r="G42" s="27"/>
      <c r="H42" s="27"/>
      <c r="I42" s="27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1:33" x14ac:dyDescent="0.25">
      <c r="A43" s="23"/>
      <c r="B43" s="70"/>
      <c r="C43" s="28"/>
      <c r="D43" s="31"/>
      <c r="E43" s="72"/>
      <c r="F43" s="72"/>
      <c r="G43" s="27"/>
      <c r="H43" s="26"/>
      <c r="I43" s="26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1:33" x14ac:dyDescent="0.25">
      <c r="A44" s="23"/>
      <c r="B44" s="24"/>
      <c r="C44" s="23"/>
      <c r="D44" s="12"/>
      <c r="E44" s="71"/>
      <c r="F44" s="71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1:33" x14ac:dyDescent="0.25">
      <c r="A45" s="23"/>
      <c r="B45" s="22"/>
      <c r="C45" s="18"/>
      <c r="D45" s="34"/>
      <c r="E45" s="18"/>
      <c r="F45" s="18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1:33" x14ac:dyDescent="0.25">
      <c r="A46" s="23"/>
      <c r="B46" s="22"/>
      <c r="C46" s="9"/>
      <c r="D46" s="9"/>
      <c r="E46" s="18"/>
      <c r="F46" s="18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1:33" x14ac:dyDescent="0.25">
      <c r="A47" s="23"/>
      <c r="B47" s="22"/>
      <c r="C47" s="6"/>
      <c r="D47" s="6"/>
      <c r="E47" s="6"/>
      <c r="F47" s="6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1:33" x14ac:dyDescent="0.25">
      <c r="A48" s="23"/>
      <c r="B48" s="22"/>
      <c r="C48" s="10"/>
      <c r="D48" s="10"/>
      <c r="E48" s="6"/>
      <c r="F48" s="6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1:287" x14ac:dyDescent="0.25">
      <c r="A49" s="23"/>
      <c r="B49" s="22"/>
      <c r="C49" s="6"/>
      <c r="D49" s="6"/>
      <c r="E49" s="6"/>
      <c r="F49" s="6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1:287" x14ac:dyDescent="0.25">
      <c r="A50" s="23"/>
      <c r="B50" s="22"/>
      <c r="C50" s="6"/>
      <c r="D50" s="6"/>
      <c r="E50" s="6"/>
      <c r="F50" s="6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</row>
    <row r="51" spans="1:287" x14ac:dyDescent="0.25">
      <c r="A51" s="23"/>
      <c r="B51" s="22"/>
      <c r="C51" s="6"/>
      <c r="D51" s="6"/>
      <c r="E51" s="6"/>
      <c r="F51" s="6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</row>
    <row r="52" spans="1:287" x14ac:dyDescent="0.25">
      <c r="A52" s="23"/>
      <c r="B52" s="22"/>
      <c r="C52" s="6"/>
      <c r="D52" s="6"/>
      <c r="E52" s="6"/>
      <c r="F52" s="6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</row>
    <row r="53" spans="1:287" x14ac:dyDescent="0.25">
      <c r="A53" s="23"/>
      <c r="B53" s="22"/>
      <c r="C53" s="6"/>
      <c r="D53" s="6"/>
      <c r="E53" s="6"/>
      <c r="F53" s="6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</row>
    <row r="54" spans="1:287" x14ac:dyDescent="0.25">
      <c r="A54" s="23"/>
      <c r="B54" s="22"/>
      <c r="C54" s="6"/>
      <c r="D54" s="6"/>
      <c r="E54" s="6"/>
      <c r="F54" s="6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</row>
    <row r="55" spans="1:287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</row>
    <row r="56" spans="1:287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</row>
    <row r="57" spans="1:287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</row>
    <row r="58" spans="1:287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</row>
    <row r="59" spans="1:287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</row>
    <row r="60" spans="1:287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</row>
    <row r="61" spans="1:287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</row>
    <row r="62" spans="1:287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</row>
    <row r="63" spans="1:287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</row>
    <row r="64" spans="1:287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</row>
    <row r="65" spans="1:287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</row>
    <row r="66" spans="1:287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</row>
    <row r="67" spans="1:287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</row>
    <row r="68" spans="1:287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</row>
    <row r="69" spans="1:287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</row>
    <row r="70" spans="1:287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</row>
    <row r="71" spans="1:287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21"/>
      <c r="JK71" s="21"/>
      <c r="JL71" s="21"/>
      <c r="JM71" s="21"/>
      <c r="JN71" s="21"/>
      <c r="JO71" s="21"/>
      <c r="JP71" s="21"/>
      <c r="JQ71" s="21"/>
      <c r="JR71" s="21"/>
      <c r="JS71" s="21"/>
      <c r="JT71" s="21"/>
      <c r="JU71" s="21"/>
      <c r="JV71" s="21"/>
      <c r="JW71" s="21"/>
      <c r="JX71" s="21"/>
      <c r="JY71" s="21"/>
      <c r="JZ71" s="21"/>
      <c r="KA71" s="21"/>
    </row>
    <row r="72" spans="1:287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</row>
    <row r="73" spans="1:287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</row>
    <row r="74" spans="1:287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</row>
    <row r="75" spans="1:287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  <c r="IW75" s="21"/>
      <c r="IX75" s="21"/>
      <c r="IY75" s="21"/>
      <c r="IZ75" s="21"/>
      <c r="JA75" s="21"/>
      <c r="JB75" s="21"/>
      <c r="JC75" s="21"/>
      <c r="JD75" s="21"/>
      <c r="JE75" s="21"/>
      <c r="JF75" s="21"/>
      <c r="JG75" s="21"/>
      <c r="JH75" s="21"/>
      <c r="JI75" s="21"/>
      <c r="JJ75" s="21"/>
      <c r="JK75" s="21"/>
      <c r="JL75" s="21"/>
      <c r="JM75" s="21"/>
      <c r="JN75" s="21"/>
      <c r="JO75" s="21"/>
      <c r="JP75" s="21"/>
      <c r="JQ75" s="21"/>
      <c r="JR75" s="21"/>
      <c r="JS75" s="21"/>
      <c r="JT75" s="21"/>
      <c r="JU75" s="21"/>
      <c r="JV75" s="21"/>
      <c r="JW75" s="21"/>
      <c r="JX75" s="21"/>
      <c r="JY75" s="21"/>
      <c r="JZ75" s="21"/>
      <c r="KA75" s="21"/>
    </row>
    <row r="76" spans="1:287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</row>
    <row r="77" spans="1:287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  <c r="IW77" s="21"/>
      <c r="IX77" s="21"/>
      <c r="IY77" s="21"/>
      <c r="IZ77" s="21"/>
      <c r="JA77" s="21"/>
      <c r="JB77" s="21"/>
      <c r="JC77" s="21"/>
      <c r="JD77" s="21"/>
      <c r="JE77" s="21"/>
      <c r="JF77" s="21"/>
      <c r="JG77" s="21"/>
      <c r="JH77" s="21"/>
      <c r="JI77" s="21"/>
      <c r="JJ77" s="21"/>
      <c r="JK77" s="21"/>
      <c r="JL77" s="21"/>
      <c r="JM77" s="21"/>
      <c r="JN77" s="21"/>
      <c r="JO77" s="21"/>
      <c r="JP77" s="21"/>
      <c r="JQ77" s="21"/>
      <c r="JR77" s="21"/>
      <c r="JS77" s="21"/>
      <c r="JT77" s="21"/>
      <c r="JU77" s="21"/>
      <c r="JV77" s="21"/>
      <c r="JW77" s="21"/>
      <c r="JX77" s="21"/>
      <c r="JY77" s="21"/>
      <c r="JZ77" s="21"/>
      <c r="KA77" s="21"/>
    </row>
    <row r="78" spans="1:287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</row>
    <row r="79" spans="1:287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  <c r="IV79" s="21"/>
      <c r="IW79" s="21"/>
      <c r="IX79" s="21"/>
      <c r="IY79" s="21"/>
      <c r="IZ79" s="21"/>
      <c r="JA79" s="21"/>
      <c r="JB79" s="21"/>
      <c r="JC79" s="21"/>
      <c r="JD79" s="21"/>
      <c r="JE79" s="21"/>
      <c r="JF79" s="21"/>
      <c r="JG79" s="21"/>
      <c r="JH79" s="21"/>
      <c r="JI79" s="21"/>
      <c r="JJ79" s="21"/>
      <c r="JK79" s="21"/>
      <c r="JL79" s="21"/>
      <c r="JM79" s="21"/>
      <c r="JN79" s="21"/>
      <c r="JO79" s="21"/>
      <c r="JP79" s="21"/>
      <c r="JQ79" s="21"/>
      <c r="JR79" s="21"/>
      <c r="JS79" s="21"/>
      <c r="JT79" s="21"/>
      <c r="JU79" s="21"/>
      <c r="JV79" s="21"/>
      <c r="JW79" s="21"/>
      <c r="JX79" s="21"/>
      <c r="JY79" s="21"/>
      <c r="JZ79" s="21"/>
      <c r="KA79" s="21"/>
    </row>
    <row r="80" spans="1:287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</row>
    <row r="81" spans="1:287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  <c r="IV81" s="21"/>
      <c r="IW81" s="21"/>
      <c r="IX81" s="21"/>
      <c r="IY81" s="21"/>
      <c r="IZ81" s="21"/>
      <c r="JA81" s="21"/>
      <c r="JB81" s="21"/>
      <c r="JC81" s="21"/>
      <c r="JD81" s="21"/>
      <c r="JE81" s="21"/>
      <c r="JF81" s="21"/>
      <c r="JG81" s="21"/>
      <c r="JH81" s="21"/>
      <c r="JI81" s="21"/>
      <c r="JJ81" s="21"/>
      <c r="JK81" s="21"/>
      <c r="JL81" s="21"/>
      <c r="JM81" s="21"/>
      <c r="JN81" s="21"/>
      <c r="JO81" s="21"/>
      <c r="JP81" s="21"/>
      <c r="JQ81" s="21"/>
      <c r="JR81" s="21"/>
      <c r="JS81" s="21"/>
      <c r="JT81" s="21"/>
      <c r="JU81" s="21"/>
      <c r="JV81" s="21"/>
      <c r="JW81" s="21"/>
      <c r="JX81" s="21"/>
      <c r="JY81" s="21"/>
      <c r="JZ81" s="21"/>
      <c r="KA81" s="21"/>
    </row>
    <row r="82" spans="1:287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  <c r="IW82" s="21"/>
      <c r="IX82" s="21"/>
      <c r="IY82" s="21"/>
      <c r="IZ82" s="21"/>
      <c r="JA82" s="21"/>
      <c r="JB82" s="21"/>
      <c r="JC82" s="21"/>
      <c r="JD82" s="21"/>
      <c r="JE82" s="21"/>
      <c r="JF82" s="21"/>
      <c r="JG82" s="21"/>
      <c r="JH82" s="21"/>
      <c r="JI82" s="21"/>
      <c r="JJ82" s="21"/>
      <c r="JK82" s="21"/>
      <c r="JL82" s="21"/>
      <c r="JM82" s="21"/>
      <c r="JN82" s="21"/>
      <c r="JO82" s="21"/>
      <c r="JP82" s="21"/>
      <c r="JQ82" s="21"/>
      <c r="JR82" s="21"/>
      <c r="JS82" s="21"/>
      <c r="JT82" s="21"/>
      <c r="JU82" s="21"/>
      <c r="JV82" s="21"/>
      <c r="JW82" s="21"/>
      <c r="JX82" s="21"/>
      <c r="JY82" s="21"/>
      <c r="JZ82" s="21"/>
      <c r="KA82" s="21"/>
    </row>
    <row r="83" spans="1:287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  <c r="IV83" s="21"/>
      <c r="IW83" s="21"/>
      <c r="IX83" s="21"/>
      <c r="IY83" s="21"/>
      <c r="IZ83" s="21"/>
      <c r="JA83" s="21"/>
      <c r="JB83" s="21"/>
      <c r="JC83" s="21"/>
      <c r="JD83" s="21"/>
      <c r="JE83" s="21"/>
      <c r="JF83" s="21"/>
      <c r="JG83" s="21"/>
      <c r="JH83" s="21"/>
      <c r="JI83" s="21"/>
      <c r="JJ83" s="21"/>
      <c r="JK83" s="21"/>
      <c r="JL83" s="21"/>
      <c r="JM83" s="21"/>
      <c r="JN83" s="21"/>
      <c r="JO83" s="21"/>
      <c r="JP83" s="21"/>
      <c r="JQ83" s="21"/>
      <c r="JR83" s="21"/>
      <c r="JS83" s="21"/>
      <c r="JT83" s="21"/>
      <c r="JU83" s="21"/>
      <c r="JV83" s="21"/>
      <c r="JW83" s="21"/>
      <c r="JX83" s="21"/>
      <c r="JY83" s="21"/>
      <c r="JZ83" s="21"/>
      <c r="KA83" s="21"/>
    </row>
    <row r="84" spans="1:287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</row>
    <row r="85" spans="1:287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  <c r="IV85" s="21"/>
      <c r="IW85" s="21"/>
      <c r="IX85" s="21"/>
      <c r="IY85" s="21"/>
      <c r="IZ85" s="21"/>
      <c r="JA85" s="21"/>
      <c r="JB85" s="21"/>
      <c r="JC85" s="21"/>
      <c r="JD85" s="21"/>
      <c r="JE85" s="21"/>
      <c r="JF85" s="21"/>
      <c r="JG85" s="21"/>
      <c r="JH85" s="21"/>
      <c r="JI85" s="21"/>
      <c r="JJ85" s="21"/>
      <c r="JK85" s="21"/>
      <c r="JL85" s="21"/>
      <c r="JM85" s="21"/>
      <c r="JN85" s="21"/>
      <c r="JO85" s="21"/>
      <c r="JP85" s="21"/>
      <c r="JQ85" s="21"/>
      <c r="JR85" s="21"/>
      <c r="JS85" s="21"/>
      <c r="JT85" s="21"/>
      <c r="JU85" s="21"/>
      <c r="JV85" s="21"/>
      <c r="JW85" s="21"/>
      <c r="JX85" s="21"/>
      <c r="JY85" s="21"/>
      <c r="JZ85" s="21"/>
      <c r="KA85" s="21"/>
    </row>
    <row r="86" spans="1:287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</row>
    <row r="87" spans="1:287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  <c r="IV87" s="21"/>
      <c r="IW87" s="21"/>
      <c r="IX87" s="21"/>
      <c r="IY87" s="21"/>
      <c r="IZ87" s="21"/>
      <c r="JA87" s="21"/>
      <c r="JB87" s="21"/>
      <c r="JC87" s="21"/>
      <c r="JD87" s="21"/>
      <c r="JE87" s="21"/>
      <c r="JF87" s="21"/>
      <c r="JG87" s="21"/>
      <c r="JH87" s="21"/>
      <c r="JI87" s="21"/>
      <c r="JJ87" s="21"/>
      <c r="JK87" s="21"/>
      <c r="JL87" s="21"/>
      <c r="JM87" s="21"/>
      <c r="JN87" s="21"/>
      <c r="JO87" s="21"/>
      <c r="JP87" s="21"/>
      <c r="JQ87" s="21"/>
      <c r="JR87" s="21"/>
      <c r="JS87" s="21"/>
      <c r="JT87" s="21"/>
      <c r="JU87" s="21"/>
      <c r="JV87" s="21"/>
      <c r="JW87" s="21"/>
      <c r="JX87" s="21"/>
      <c r="JY87" s="21"/>
      <c r="JZ87" s="21"/>
      <c r="KA87" s="21"/>
    </row>
    <row r="88" spans="1:287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</row>
    <row r="89" spans="1:287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  <c r="IW89" s="21"/>
      <c r="IX89" s="21"/>
      <c r="IY89" s="21"/>
      <c r="IZ89" s="21"/>
      <c r="JA89" s="21"/>
      <c r="JB89" s="21"/>
      <c r="JC89" s="21"/>
      <c r="JD89" s="21"/>
      <c r="JE89" s="21"/>
      <c r="JF89" s="21"/>
      <c r="JG89" s="21"/>
      <c r="JH89" s="21"/>
      <c r="JI89" s="21"/>
      <c r="JJ89" s="21"/>
      <c r="JK89" s="21"/>
      <c r="JL89" s="21"/>
      <c r="JM89" s="21"/>
      <c r="JN89" s="21"/>
      <c r="JO89" s="21"/>
      <c r="JP89" s="21"/>
      <c r="JQ89" s="21"/>
      <c r="JR89" s="21"/>
      <c r="JS89" s="21"/>
      <c r="JT89" s="21"/>
      <c r="JU89" s="21"/>
      <c r="JV89" s="21"/>
      <c r="JW89" s="21"/>
      <c r="JX89" s="21"/>
      <c r="JY89" s="21"/>
      <c r="JZ89" s="21"/>
      <c r="KA89" s="21"/>
    </row>
    <row r="90" spans="1:287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</row>
    <row r="91" spans="1:287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  <c r="IW91" s="21"/>
      <c r="IX91" s="21"/>
      <c r="IY91" s="21"/>
      <c r="IZ91" s="21"/>
      <c r="JA91" s="21"/>
      <c r="JB91" s="21"/>
      <c r="JC91" s="21"/>
      <c r="JD91" s="21"/>
      <c r="JE91" s="21"/>
      <c r="JF91" s="21"/>
      <c r="JG91" s="21"/>
      <c r="JH91" s="21"/>
      <c r="JI91" s="21"/>
      <c r="JJ91" s="21"/>
      <c r="JK91" s="21"/>
      <c r="JL91" s="21"/>
      <c r="JM91" s="21"/>
      <c r="JN91" s="21"/>
      <c r="JO91" s="21"/>
      <c r="JP91" s="21"/>
      <c r="JQ91" s="21"/>
      <c r="JR91" s="21"/>
      <c r="JS91" s="21"/>
      <c r="JT91" s="21"/>
      <c r="JU91" s="21"/>
      <c r="JV91" s="21"/>
      <c r="JW91" s="21"/>
      <c r="JX91" s="21"/>
      <c r="JY91" s="21"/>
      <c r="JZ91" s="21"/>
      <c r="KA91" s="21"/>
    </row>
    <row r="92" spans="1:287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</row>
    <row r="93" spans="1:287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</row>
    <row r="94" spans="1:287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</row>
    <row r="95" spans="1:287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  <c r="IV95" s="21"/>
      <c r="IW95" s="21"/>
      <c r="IX95" s="21"/>
      <c r="IY95" s="21"/>
      <c r="IZ95" s="21"/>
      <c r="JA95" s="21"/>
      <c r="JB95" s="21"/>
      <c r="JC95" s="21"/>
      <c r="JD95" s="21"/>
      <c r="JE95" s="21"/>
      <c r="JF95" s="21"/>
      <c r="JG95" s="21"/>
      <c r="JH95" s="21"/>
      <c r="JI95" s="21"/>
      <c r="JJ95" s="21"/>
      <c r="JK95" s="21"/>
      <c r="JL95" s="21"/>
      <c r="JM95" s="21"/>
      <c r="JN95" s="21"/>
      <c r="JO95" s="21"/>
      <c r="JP95" s="21"/>
      <c r="JQ95" s="21"/>
      <c r="JR95" s="21"/>
      <c r="JS95" s="21"/>
      <c r="JT95" s="21"/>
      <c r="JU95" s="21"/>
      <c r="JV95" s="21"/>
      <c r="JW95" s="21"/>
      <c r="JX95" s="21"/>
      <c r="JY95" s="21"/>
      <c r="JZ95" s="21"/>
      <c r="KA95" s="21"/>
    </row>
    <row r="96" spans="1:287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</row>
    <row r="97" spans="1:287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  <c r="IV97" s="21"/>
      <c r="IW97" s="21"/>
      <c r="IX97" s="21"/>
      <c r="IY97" s="21"/>
      <c r="IZ97" s="21"/>
      <c r="JA97" s="21"/>
      <c r="JB97" s="21"/>
      <c r="JC97" s="21"/>
      <c r="JD97" s="21"/>
      <c r="JE97" s="21"/>
      <c r="JF97" s="21"/>
      <c r="JG97" s="21"/>
      <c r="JH97" s="21"/>
      <c r="JI97" s="21"/>
      <c r="JJ97" s="21"/>
      <c r="JK97" s="21"/>
      <c r="JL97" s="21"/>
      <c r="JM97" s="21"/>
      <c r="JN97" s="21"/>
      <c r="JO97" s="21"/>
      <c r="JP97" s="21"/>
      <c r="JQ97" s="21"/>
      <c r="JR97" s="21"/>
      <c r="JS97" s="21"/>
      <c r="JT97" s="21"/>
      <c r="JU97" s="21"/>
      <c r="JV97" s="21"/>
      <c r="JW97" s="21"/>
      <c r="JX97" s="21"/>
      <c r="JY97" s="21"/>
      <c r="JZ97" s="21"/>
      <c r="KA97" s="21"/>
    </row>
    <row r="98" spans="1:287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</row>
    <row r="99" spans="1:287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  <c r="IW99" s="21"/>
      <c r="IX99" s="21"/>
      <c r="IY99" s="21"/>
      <c r="IZ99" s="21"/>
      <c r="JA99" s="21"/>
      <c r="JB99" s="21"/>
      <c r="JC99" s="21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</row>
    <row r="100" spans="1:287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</row>
    <row r="101" spans="1:287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  <c r="IV101" s="21"/>
      <c r="IW101" s="21"/>
      <c r="IX101" s="21"/>
      <c r="IY101" s="21"/>
      <c r="IZ101" s="21"/>
      <c r="JA101" s="21"/>
      <c r="JB101" s="21"/>
      <c r="JC101" s="21"/>
      <c r="JD101" s="21"/>
      <c r="JE101" s="21"/>
      <c r="JF101" s="21"/>
      <c r="JG101" s="21"/>
      <c r="JH101" s="21"/>
      <c r="JI101" s="21"/>
      <c r="JJ101" s="21"/>
      <c r="JK101" s="21"/>
      <c r="JL101" s="21"/>
      <c r="JM101" s="21"/>
      <c r="JN101" s="21"/>
      <c r="JO101" s="21"/>
      <c r="JP101" s="21"/>
      <c r="JQ101" s="21"/>
      <c r="JR101" s="21"/>
      <c r="JS101" s="21"/>
      <c r="JT101" s="21"/>
      <c r="JU101" s="21"/>
      <c r="JV101" s="21"/>
      <c r="JW101" s="21"/>
      <c r="JX101" s="21"/>
      <c r="JY101" s="21"/>
      <c r="JZ101" s="21"/>
      <c r="KA101" s="21"/>
    </row>
    <row r="102" spans="1:287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  <c r="IW102" s="21"/>
      <c r="IX102" s="21"/>
      <c r="IY102" s="21"/>
      <c r="IZ102" s="21"/>
      <c r="JA102" s="21"/>
      <c r="JB102" s="21"/>
      <c r="JC102" s="21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</row>
    <row r="103" spans="1:287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  <c r="IV103" s="21"/>
      <c r="IW103" s="21"/>
      <c r="IX103" s="21"/>
      <c r="IY103" s="21"/>
      <c r="IZ103" s="21"/>
      <c r="JA103" s="21"/>
      <c r="JB103" s="21"/>
      <c r="JC103" s="21"/>
      <c r="JD103" s="21"/>
      <c r="JE103" s="21"/>
      <c r="JF103" s="21"/>
      <c r="JG103" s="21"/>
      <c r="JH103" s="21"/>
      <c r="JI103" s="21"/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/>
      <c r="JV103" s="21"/>
      <c r="JW103" s="21"/>
      <c r="JX103" s="21"/>
      <c r="JY103" s="21"/>
      <c r="JZ103" s="21"/>
      <c r="KA103" s="21"/>
    </row>
    <row r="104" spans="1:287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  <c r="IV104" s="21"/>
      <c r="IW104" s="21"/>
      <c r="IX104" s="21"/>
      <c r="IY104" s="21"/>
      <c r="IZ104" s="21"/>
      <c r="JA104" s="21"/>
      <c r="JB104" s="21"/>
      <c r="JC104" s="21"/>
      <c r="JD104" s="21"/>
      <c r="JE104" s="21"/>
      <c r="JF104" s="21"/>
      <c r="JG104" s="21"/>
      <c r="JH104" s="21"/>
      <c r="JI104" s="21"/>
      <c r="JJ104" s="21"/>
      <c r="JK104" s="21"/>
      <c r="JL104" s="21"/>
      <c r="JM104" s="21"/>
      <c r="JN104" s="21"/>
      <c r="JO104" s="21"/>
      <c r="JP104" s="21"/>
      <c r="JQ104" s="21"/>
      <c r="JR104" s="21"/>
      <c r="JS104" s="21"/>
      <c r="JT104" s="21"/>
      <c r="JU104" s="21"/>
      <c r="JV104" s="21"/>
      <c r="JW104" s="21"/>
      <c r="JX104" s="21"/>
      <c r="JY104" s="21"/>
      <c r="JZ104" s="21"/>
      <c r="KA104" s="21"/>
    </row>
    <row r="105" spans="1:287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  <c r="IV105" s="21"/>
      <c r="IW105" s="21"/>
      <c r="IX105" s="21"/>
      <c r="IY105" s="21"/>
      <c r="IZ105" s="21"/>
      <c r="JA105" s="21"/>
      <c r="JB105" s="21"/>
      <c r="JC105" s="21"/>
      <c r="JD105" s="21"/>
      <c r="JE105" s="21"/>
      <c r="JF105" s="21"/>
      <c r="JG105" s="21"/>
      <c r="JH105" s="21"/>
      <c r="JI105" s="21"/>
      <c r="JJ105" s="21"/>
      <c r="JK105" s="21"/>
      <c r="JL105" s="21"/>
      <c r="JM105" s="21"/>
      <c r="JN105" s="21"/>
      <c r="JO105" s="21"/>
      <c r="JP105" s="21"/>
      <c r="JQ105" s="21"/>
      <c r="JR105" s="21"/>
      <c r="JS105" s="21"/>
      <c r="JT105" s="21"/>
      <c r="JU105" s="21"/>
      <c r="JV105" s="21"/>
      <c r="JW105" s="21"/>
      <c r="JX105" s="21"/>
      <c r="JY105" s="21"/>
      <c r="JZ105" s="21"/>
      <c r="KA105" s="21"/>
    </row>
    <row r="106" spans="1:287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</row>
    <row r="107" spans="1:287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  <c r="IV107" s="21"/>
      <c r="IW107" s="21"/>
      <c r="IX107" s="21"/>
      <c r="IY107" s="21"/>
      <c r="IZ107" s="21"/>
      <c r="JA107" s="21"/>
      <c r="JB107" s="21"/>
      <c r="JC107" s="21"/>
      <c r="JD107" s="21"/>
      <c r="JE107" s="21"/>
      <c r="JF107" s="21"/>
      <c r="JG107" s="21"/>
      <c r="JH107" s="21"/>
      <c r="JI107" s="21"/>
      <c r="JJ107" s="21"/>
      <c r="JK107" s="21"/>
      <c r="JL107" s="21"/>
      <c r="JM107" s="21"/>
      <c r="JN107" s="21"/>
      <c r="JO107" s="21"/>
      <c r="JP107" s="21"/>
      <c r="JQ107" s="21"/>
      <c r="JR107" s="21"/>
      <c r="JS107" s="21"/>
      <c r="JT107" s="21"/>
      <c r="JU107" s="21"/>
      <c r="JV107" s="21"/>
      <c r="JW107" s="21"/>
      <c r="JX107" s="21"/>
      <c r="JY107" s="21"/>
      <c r="JZ107" s="21"/>
      <c r="KA107" s="21"/>
    </row>
    <row r="108" spans="1:287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  <c r="IW108" s="21"/>
      <c r="IX108" s="21"/>
      <c r="IY108" s="21"/>
      <c r="IZ108" s="21"/>
      <c r="JA108" s="21"/>
      <c r="JB108" s="21"/>
      <c r="JC108" s="21"/>
      <c r="JD108" s="21"/>
      <c r="JE108" s="21"/>
      <c r="JF108" s="21"/>
      <c r="JG108" s="21"/>
      <c r="JH108" s="21"/>
      <c r="JI108" s="21"/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/>
      <c r="JV108" s="21"/>
      <c r="JW108" s="21"/>
      <c r="JX108" s="21"/>
      <c r="JY108" s="21"/>
      <c r="JZ108" s="21"/>
      <c r="KA108" s="21"/>
    </row>
    <row r="109" spans="1:287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  <c r="IV109" s="21"/>
      <c r="IW109" s="21"/>
      <c r="IX109" s="21"/>
      <c r="IY109" s="21"/>
      <c r="IZ109" s="21"/>
      <c r="JA109" s="21"/>
      <c r="JB109" s="21"/>
      <c r="JC109" s="21"/>
      <c r="JD109" s="21"/>
      <c r="JE109" s="21"/>
      <c r="JF109" s="21"/>
      <c r="JG109" s="21"/>
      <c r="JH109" s="21"/>
      <c r="JI109" s="21"/>
      <c r="JJ109" s="21"/>
      <c r="JK109" s="21"/>
      <c r="JL109" s="21"/>
      <c r="JM109" s="21"/>
      <c r="JN109" s="21"/>
      <c r="JO109" s="21"/>
      <c r="JP109" s="21"/>
      <c r="JQ109" s="21"/>
      <c r="JR109" s="21"/>
      <c r="JS109" s="21"/>
      <c r="JT109" s="21"/>
      <c r="JU109" s="21"/>
      <c r="JV109" s="21"/>
      <c r="JW109" s="21"/>
      <c r="JX109" s="21"/>
      <c r="JY109" s="21"/>
      <c r="JZ109" s="21"/>
      <c r="KA109" s="21"/>
    </row>
    <row r="110" spans="1:287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  <c r="IW110" s="21"/>
      <c r="IX110" s="21"/>
      <c r="IY110" s="21"/>
      <c r="IZ110" s="21"/>
      <c r="JA110" s="21"/>
      <c r="JB110" s="21"/>
      <c r="JC110" s="21"/>
      <c r="JD110" s="21"/>
      <c r="JE110" s="21"/>
      <c r="JF110" s="21"/>
      <c r="JG110" s="21"/>
      <c r="JH110" s="21"/>
      <c r="JI110" s="21"/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/>
      <c r="JV110" s="21"/>
      <c r="JW110" s="21"/>
      <c r="JX110" s="21"/>
      <c r="JY110" s="21"/>
      <c r="JZ110" s="21"/>
      <c r="KA110" s="21"/>
    </row>
    <row r="111" spans="1:287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</row>
    <row r="112" spans="1:287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</row>
    <row r="113" spans="1:287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  <c r="IW113" s="21"/>
      <c r="IX113" s="21"/>
      <c r="IY113" s="21"/>
      <c r="IZ113" s="21"/>
      <c r="JA113" s="21"/>
      <c r="JB113" s="21"/>
      <c r="JC113" s="21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</row>
    <row r="114" spans="1:287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</row>
    <row r="115" spans="1:287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  <c r="IV115" s="21"/>
      <c r="IW115" s="21"/>
      <c r="IX115" s="21"/>
      <c r="IY115" s="21"/>
      <c r="IZ115" s="21"/>
      <c r="JA115" s="21"/>
      <c r="JB115" s="21"/>
      <c r="JC115" s="21"/>
      <c r="JD115" s="21"/>
      <c r="JE115" s="21"/>
      <c r="JF115" s="21"/>
      <c r="JG115" s="21"/>
      <c r="JH115" s="21"/>
      <c r="JI115" s="21"/>
      <c r="JJ115" s="21"/>
      <c r="JK115" s="21"/>
      <c r="JL115" s="21"/>
      <c r="JM115" s="21"/>
      <c r="JN115" s="21"/>
      <c r="JO115" s="21"/>
      <c r="JP115" s="21"/>
      <c r="JQ115" s="21"/>
      <c r="JR115" s="21"/>
      <c r="JS115" s="21"/>
      <c r="JT115" s="21"/>
      <c r="JU115" s="21"/>
      <c r="JV115" s="21"/>
      <c r="JW115" s="21"/>
      <c r="JX115" s="21"/>
      <c r="JY115" s="21"/>
      <c r="JZ115" s="21"/>
      <c r="KA115" s="21"/>
    </row>
    <row r="116" spans="1:287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</row>
    <row r="117" spans="1:287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  <c r="IW117" s="21"/>
      <c r="IX117" s="21"/>
      <c r="IY117" s="21"/>
      <c r="IZ117" s="21"/>
      <c r="JA117" s="21"/>
      <c r="JB117" s="21"/>
      <c r="JC117" s="21"/>
      <c r="JD117" s="21"/>
      <c r="JE117" s="21"/>
      <c r="JF117" s="21"/>
      <c r="JG117" s="21"/>
      <c r="JH117" s="21"/>
      <c r="JI117" s="21"/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/>
      <c r="KA117" s="21"/>
    </row>
    <row r="118" spans="1:287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  <c r="IW118" s="21"/>
      <c r="IX118" s="21"/>
      <c r="IY118" s="21"/>
      <c r="IZ118" s="21"/>
      <c r="JA118" s="21"/>
      <c r="JB118" s="21"/>
      <c r="JC118" s="21"/>
      <c r="JD118" s="21"/>
      <c r="JE118" s="21"/>
      <c r="JF118" s="21"/>
      <c r="JG118" s="21"/>
      <c r="JH118" s="21"/>
      <c r="JI118" s="21"/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/>
      <c r="KA118" s="21"/>
    </row>
    <row r="119" spans="1:287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  <c r="IV119" s="21"/>
      <c r="IW119" s="21"/>
      <c r="IX119" s="21"/>
      <c r="IY119" s="21"/>
      <c r="IZ119" s="21"/>
      <c r="JA119" s="21"/>
      <c r="JB119" s="21"/>
      <c r="JC119" s="21"/>
      <c r="JD119" s="21"/>
      <c r="JE119" s="21"/>
      <c r="JF119" s="21"/>
      <c r="JG119" s="21"/>
      <c r="JH119" s="21"/>
      <c r="JI119" s="21"/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/>
      <c r="KA119" s="21"/>
    </row>
    <row r="120" spans="1:287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</row>
    <row r="121" spans="1:287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  <c r="IV121" s="21"/>
      <c r="IW121" s="21"/>
      <c r="IX121" s="21"/>
      <c r="IY121" s="21"/>
      <c r="IZ121" s="21"/>
      <c r="JA121" s="21"/>
      <c r="JB121" s="21"/>
      <c r="JC121" s="21"/>
      <c r="JD121" s="21"/>
      <c r="JE121" s="21"/>
      <c r="JF121" s="21"/>
      <c r="JG121" s="21"/>
      <c r="JH121" s="21"/>
      <c r="JI121" s="21"/>
      <c r="JJ121" s="21"/>
      <c r="JK121" s="21"/>
      <c r="JL121" s="21"/>
      <c r="JM121" s="21"/>
      <c r="JN121" s="21"/>
      <c r="JO121" s="21"/>
      <c r="JP121" s="21"/>
      <c r="JQ121" s="21"/>
      <c r="JR121" s="21"/>
      <c r="JS121" s="21"/>
      <c r="JT121" s="21"/>
      <c r="JU121" s="21"/>
      <c r="JV121" s="21"/>
      <c r="JW121" s="21"/>
      <c r="JX121" s="21"/>
      <c r="JY121" s="21"/>
      <c r="JZ121" s="21"/>
      <c r="KA121" s="21"/>
    </row>
    <row r="122" spans="1:287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</row>
    <row r="123" spans="1:287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  <c r="IV123" s="21"/>
      <c r="IW123" s="21"/>
      <c r="IX123" s="21"/>
      <c r="IY123" s="21"/>
      <c r="IZ123" s="21"/>
      <c r="JA123" s="21"/>
      <c r="JB123" s="21"/>
      <c r="JC123" s="21"/>
      <c r="JD123" s="21"/>
      <c r="JE123" s="21"/>
      <c r="JF123" s="21"/>
      <c r="JG123" s="21"/>
      <c r="JH123" s="21"/>
      <c r="JI123" s="21"/>
      <c r="JJ123" s="21"/>
      <c r="JK123" s="21"/>
      <c r="JL123" s="21"/>
      <c r="JM123" s="21"/>
      <c r="JN123" s="21"/>
      <c r="JO123" s="21"/>
      <c r="JP123" s="21"/>
      <c r="JQ123" s="21"/>
      <c r="JR123" s="21"/>
      <c r="JS123" s="21"/>
      <c r="JT123" s="21"/>
      <c r="JU123" s="21"/>
      <c r="JV123" s="21"/>
      <c r="JW123" s="21"/>
      <c r="JX123" s="21"/>
      <c r="JY123" s="21"/>
      <c r="JZ123" s="21"/>
      <c r="KA123" s="21"/>
    </row>
    <row r="124" spans="1:287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</row>
    <row r="125" spans="1:287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</row>
    <row r="126" spans="1:287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</row>
    <row r="127" spans="1:287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  <c r="IW127" s="21"/>
      <c r="IX127" s="21"/>
      <c r="IY127" s="21"/>
      <c r="IZ127" s="21"/>
      <c r="JA127" s="21"/>
      <c r="JB127" s="21"/>
      <c r="JC127" s="21"/>
      <c r="JD127" s="21"/>
      <c r="JE127" s="21"/>
      <c r="JF127" s="21"/>
      <c r="JG127" s="21"/>
      <c r="JH127" s="21"/>
      <c r="JI127" s="21"/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/>
      <c r="JV127" s="21"/>
      <c r="JW127" s="21"/>
      <c r="JX127" s="21"/>
      <c r="JY127" s="21"/>
      <c r="JZ127" s="21"/>
      <c r="KA127" s="21"/>
    </row>
    <row r="128" spans="1:287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  <c r="IW128" s="21"/>
      <c r="IX128" s="21"/>
      <c r="IY128" s="21"/>
      <c r="IZ128" s="21"/>
      <c r="JA128" s="21"/>
      <c r="JB128" s="21"/>
      <c r="JC128" s="21"/>
      <c r="JD128" s="21"/>
      <c r="JE128" s="21"/>
      <c r="JF128" s="21"/>
      <c r="JG128" s="21"/>
      <c r="JH128" s="21"/>
      <c r="JI128" s="21"/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/>
      <c r="JV128" s="21"/>
      <c r="JW128" s="21"/>
      <c r="JX128" s="21"/>
      <c r="JY128" s="21"/>
      <c r="JZ128" s="21"/>
      <c r="KA128" s="21"/>
    </row>
    <row r="129" spans="1:287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</row>
    <row r="130" spans="1:287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</row>
    <row r="131" spans="1:287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  <c r="IW131" s="21"/>
      <c r="IX131" s="21"/>
      <c r="IY131" s="21"/>
      <c r="IZ131" s="21"/>
      <c r="JA131" s="21"/>
      <c r="JB131" s="21"/>
      <c r="JC131" s="21"/>
      <c r="JD131" s="21"/>
      <c r="JE131" s="21"/>
      <c r="JF131" s="21"/>
      <c r="JG131" s="21"/>
      <c r="JH131" s="21"/>
      <c r="JI131" s="21"/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/>
      <c r="JV131" s="21"/>
      <c r="JW131" s="21"/>
      <c r="JX131" s="21"/>
      <c r="JY131" s="21"/>
      <c r="JZ131" s="21"/>
      <c r="KA131" s="21"/>
    </row>
    <row r="132" spans="1:287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</row>
    <row r="133" spans="1:287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</row>
    <row r="134" spans="1:287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</row>
    <row r="135" spans="1:287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  <c r="IV135" s="21"/>
      <c r="IW135" s="21"/>
      <c r="IX135" s="21"/>
      <c r="IY135" s="21"/>
      <c r="IZ135" s="21"/>
      <c r="JA135" s="21"/>
      <c r="JB135" s="21"/>
      <c r="JC135" s="21"/>
      <c r="JD135" s="21"/>
      <c r="JE135" s="21"/>
      <c r="JF135" s="21"/>
      <c r="JG135" s="21"/>
      <c r="JH135" s="21"/>
      <c r="JI135" s="21"/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/>
      <c r="JV135" s="21"/>
      <c r="JW135" s="21"/>
      <c r="JX135" s="21"/>
      <c r="JY135" s="21"/>
      <c r="JZ135" s="21"/>
      <c r="KA135" s="21"/>
    </row>
    <row r="136" spans="1:287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  <c r="IW136" s="21"/>
      <c r="IX136" s="21"/>
      <c r="IY136" s="21"/>
      <c r="IZ136" s="21"/>
      <c r="JA136" s="21"/>
      <c r="JB136" s="21"/>
      <c r="JC136" s="21"/>
      <c r="JD136" s="21"/>
      <c r="JE136" s="21"/>
      <c r="JF136" s="21"/>
      <c r="JG136" s="21"/>
      <c r="JH136" s="21"/>
      <c r="JI136" s="21"/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/>
      <c r="JV136" s="21"/>
      <c r="JW136" s="21"/>
      <c r="JX136" s="21"/>
      <c r="JY136" s="21"/>
      <c r="JZ136" s="21"/>
      <c r="KA136" s="21"/>
    </row>
    <row r="137" spans="1:287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  <c r="IV137" s="21"/>
      <c r="IW137" s="21"/>
      <c r="IX137" s="21"/>
      <c r="IY137" s="21"/>
      <c r="IZ137" s="21"/>
      <c r="JA137" s="21"/>
      <c r="JB137" s="21"/>
      <c r="JC137" s="21"/>
      <c r="JD137" s="21"/>
      <c r="JE137" s="21"/>
      <c r="JF137" s="21"/>
      <c r="JG137" s="21"/>
      <c r="JH137" s="21"/>
      <c r="JI137" s="21"/>
      <c r="JJ137" s="21"/>
      <c r="JK137" s="21"/>
      <c r="JL137" s="21"/>
      <c r="JM137" s="21"/>
      <c r="JN137" s="21"/>
      <c r="JO137" s="21"/>
      <c r="JP137" s="21"/>
      <c r="JQ137" s="21"/>
      <c r="JR137" s="21"/>
      <c r="JS137" s="21"/>
      <c r="JT137" s="21"/>
      <c r="JU137" s="21"/>
      <c r="JV137" s="21"/>
      <c r="JW137" s="21"/>
      <c r="JX137" s="21"/>
      <c r="JY137" s="21"/>
      <c r="JZ137" s="21"/>
      <c r="KA137" s="21"/>
    </row>
    <row r="138" spans="1:287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</row>
    <row r="139" spans="1:287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  <c r="IW139" s="21"/>
      <c r="IX139" s="21"/>
      <c r="IY139" s="21"/>
      <c r="IZ139" s="21"/>
      <c r="JA139" s="21"/>
      <c r="JB139" s="21"/>
      <c r="JC139" s="21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</row>
    <row r="140" spans="1:287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  <c r="IW140" s="21"/>
      <c r="IX140" s="21"/>
      <c r="IY140" s="21"/>
      <c r="IZ140" s="21"/>
      <c r="JA140" s="21"/>
      <c r="JB140" s="21"/>
      <c r="JC140" s="21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</row>
    <row r="141" spans="1:287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  <c r="IW141" s="21"/>
      <c r="IX141" s="21"/>
      <c r="IY141" s="21"/>
      <c r="IZ141" s="21"/>
      <c r="JA141" s="21"/>
      <c r="JB141" s="21"/>
      <c r="JC141" s="21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</row>
    <row r="142" spans="1:287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</row>
    <row r="143" spans="1:287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  <c r="IW143" s="21"/>
      <c r="IX143" s="21"/>
      <c r="IY143" s="21"/>
      <c r="IZ143" s="21"/>
      <c r="JA143" s="21"/>
      <c r="JB143" s="21"/>
      <c r="JC143" s="21"/>
      <c r="JD143" s="21"/>
      <c r="JE143" s="21"/>
      <c r="JF143" s="21"/>
      <c r="JG143" s="21"/>
      <c r="JH143" s="21"/>
      <c r="JI143" s="21"/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/>
      <c r="JV143" s="21"/>
      <c r="JW143" s="21"/>
      <c r="JX143" s="21"/>
      <c r="JY143" s="21"/>
      <c r="JZ143" s="21"/>
      <c r="KA143" s="21"/>
    </row>
    <row r="144" spans="1:287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</row>
    <row r="145" spans="1:287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  <c r="IW145" s="21"/>
      <c r="IX145" s="21"/>
      <c r="IY145" s="21"/>
      <c r="IZ145" s="21"/>
      <c r="JA145" s="21"/>
      <c r="JB145" s="21"/>
      <c r="JC145" s="21"/>
      <c r="JD145" s="21"/>
      <c r="JE145" s="21"/>
      <c r="JF145" s="21"/>
      <c r="JG145" s="21"/>
      <c r="JH145" s="21"/>
      <c r="JI145" s="21"/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/>
      <c r="JV145" s="21"/>
      <c r="JW145" s="21"/>
      <c r="JX145" s="21"/>
      <c r="JY145" s="21"/>
      <c r="JZ145" s="21"/>
      <c r="KA145" s="21"/>
    </row>
    <row r="146" spans="1:287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  <c r="IW146" s="21"/>
      <c r="IX146" s="21"/>
      <c r="IY146" s="21"/>
      <c r="IZ146" s="21"/>
      <c r="JA146" s="21"/>
      <c r="JB146" s="21"/>
      <c r="JC146" s="21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</row>
    <row r="147" spans="1:287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  <c r="IV147" s="21"/>
      <c r="IW147" s="21"/>
      <c r="IX147" s="21"/>
      <c r="IY147" s="21"/>
      <c r="IZ147" s="21"/>
      <c r="JA147" s="21"/>
      <c r="JB147" s="21"/>
      <c r="JC147" s="21"/>
      <c r="JD147" s="21"/>
      <c r="JE147" s="21"/>
      <c r="JF147" s="21"/>
      <c r="JG147" s="21"/>
      <c r="JH147" s="21"/>
      <c r="JI147" s="21"/>
      <c r="JJ147" s="21"/>
      <c r="JK147" s="21"/>
      <c r="JL147" s="21"/>
      <c r="JM147" s="21"/>
      <c r="JN147" s="21"/>
      <c r="JO147" s="21"/>
      <c r="JP147" s="21"/>
      <c r="JQ147" s="21"/>
      <c r="JR147" s="21"/>
      <c r="JS147" s="21"/>
      <c r="JT147" s="21"/>
      <c r="JU147" s="21"/>
      <c r="JV147" s="21"/>
      <c r="JW147" s="21"/>
      <c r="JX147" s="21"/>
      <c r="JY147" s="21"/>
      <c r="JZ147" s="21"/>
      <c r="KA147" s="21"/>
    </row>
    <row r="148" spans="1:287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  <c r="IV148" s="21"/>
      <c r="IW148" s="21"/>
      <c r="IX148" s="21"/>
      <c r="IY148" s="21"/>
      <c r="IZ148" s="21"/>
      <c r="JA148" s="21"/>
      <c r="JB148" s="21"/>
      <c r="JC148" s="21"/>
      <c r="JD148" s="21"/>
      <c r="JE148" s="21"/>
      <c r="JF148" s="21"/>
      <c r="JG148" s="21"/>
      <c r="JH148" s="21"/>
      <c r="JI148" s="21"/>
      <c r="JJ148" s="21"/>
      <c r="JK148" s="21"/>
      <c r="JL148" s="21"/>
      <c r="JM148" s="21"/>
      <c r="JN148" s="21"/>
      <c r="JO148" s="21"/>
      <c r="JP148" s="21"/>
      <c r="JQ148" s="21"/>
      <c r="JR148" s="21"/>
      <c r="JS148" s="21"/>
      <c r="JT148" s="21"/>
      <c r="JU148" s="21"/>
      <c r="JV148" s="21"/>
      <c r="JW148" s="21"/>
      <c r="JX148" s="21"/>
      <c r="JY148" s="21"/>
      <c r="JZ148" s="21"/>
      <c r="KA148" s="21"/>
    </row>
    <row r="149" spans="1:287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  <c r="IV149" s="21"/>
      <c r="IW149" s="21"/>
      <c r="IX149" s="21"/>
      <c r="IY149" s="21"/>
      <c r="IZ149" s="21"/>
      <c r="JA149" s="21"/>
      <c r="JB149" s="21"/>
      <c r="JC149" s="21"/>
      <c r="JD149" s="21"/>
      <c r="JE149" s="21"/>
      <c r="JF149" s="21"/>
      <c r="JG149" s="21"/>
      <c r="JH149" s="21"/>
      <c r="JI149" s="21"/>
      <c r="JJ149" s="21"/>
      <c r="JK149" s="21"/>
      <c r="JL149" s="21"/>
      <c r="JM149" s="21"/>
      <c r="JN149" s="21"/>
      <c r="JO149" s="21"/>
      <c r="JP149" s="21"/>
      <c r="JQ149" s="21"/>
      <c r="JR149" s="21"/>
      <c r="JS149" s="21"/>
      <c r="JT149" s="21"/>
      <c r="JU149" s="21"/>
      <c r="JV149" s="21"/>
      <c r="JW149" s="21"/>
      <c r="JX149" s="21"/>
      <c r="JY149" s="21"/>
      <c r="JZ149" s="21"/>
      <c r="KA149" s="21"/>
    </row>
    <row r="150" spans="1:287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  <c r="IV150" s="21"/>
      <c r="IW150" s="21"/>
      <c r="IX150" s="21"/>
      <c r="IY150" s="21"/>
      <c r="IZ150" s="21"/>
      <c r="JA150" s="21"/>
      <c r="JB150" s="21"/>
      <c r="JC150" s="21"/>
      <c r="JD150" s="21"/>
      <c r="JE150" s="21"/>
      <c r="JF150" s="21"/>
      <c r="JG150" s="21"/>
      <c r="JH150" s="21"/>
      <c r="JI150" s="21"/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/>
      <c r="JV150" s="21"/>
      <c r="JW150" s="21"/>
      <c r="JX150" s="21"/>
      <c r="JY150" s="21"/>
      <c r="JZ150" s="21"/>
      <c r="KA150" s="21"/>
    </row>
    <row r="151" spans="1:287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  <c r="IU151" s="21"/>
      <c r="IV151" s="21"/>
      <c r="IW151" s="21"/>
      <c r="IX151" s="21"/>
      <c r="IY151" s="21"/>
      <c r="IZ151" s="21"/>
      <c r="JA151" s="21"/>
      <c r="JB151" s="21"/>
      <c r="JC151" s="21"/>
      <c r="JD151" s="21"/>
      <c r="JE151" s="21"/>
      <c r="JF151" s="21"/>
      <c r="JG151" s="21"/>
      <c r="JH151" s="21"/>
      <c r="JI151" s="21"/>
      <c r="JJ151" s="21"/>
      <c r="JK151" s="21"/>
      <c r="JL151" s="21"/>
      <c r="JM151" s="21"/>
      <c r="JN151" s="21"/>
      <c r="JO151" s="21"/>
      <c r="JP151" s="21"/>
      <c r="JQ151" s="21"/>
      <c r="JR151" s="21"/>
      <c r="JS151" s="21"/>
      <c r="JT151" s="21"/>
      <c r="JU151" s="21"/>
      <c r="JV151" s="21"/>
      <c r="JW151" s="21"/>
      <c r="JX151" s="21"/>
      <c r="JY151" s="21"/>
      <c r="JZ151" s="21"/>
      <c r="KA151" s="21"/>
    </row>
    <row r="152" spans="1:287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  <c r="IV152" s="21"/>
      <c r="IW152" s="21"/>
      <c r="IX152" s="21"/>
      <c r="IY152" s="21"/>
      <c r="IZ152" s="21"/>
      <c r="JA152" s="21"/>
      <c r="JB152" s="21"/>
      <c r="JC152" s="21"/>
      <c r="JD152" s="21"/>
      <c r="JE152" s="21"/>
      <c r="JF152" s="21"/>
      <c r="JG152" s="21"/>
      <c r="JH152" s="21"/>
      <c r="JI152" s="21"/>
      <c r="JJ152" s="21"/>
      <c r="JK152" s="21"/>
      <c r="JL152" s="21"/>
      <c r="JM152" s="21"/>
      <c r="JN152" s="21"/>
      <c r="JO152" s="21"/>
      <c r="JP152" s="21"/>
      <c r="JQ152" s="21"/>
      <c r="JR152" s="21"/>
      <c r="JS152" s="21"/>
      <c r="JT152" s="21"/>
      <c r="JU152" s="21"/>
      <c r="JV152" s="21"/>
      <c r="JW152" s="21"/>
      <c r="JX152" s="21"/>
      <c r="JY152" s="21"/>
      <c r="JZ152" s="21"/>
      <c r="KA152" s="21"/>
    </row>
    <row r="153" spans="1:287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  <c r="IV153" s="21"/>
      <c r="IW153" s="21"/>
      <c r="IX153" s="21"/>
      <c r="IY153" s="21"/>
      <c r="IZ153" s="21"/>
      <c r="JA153" s="21"/>
      <c r="JB153" s="21"/>
      <c r="JC153" s="21"/>
      <c r="JD153" s="21"/>
      <c r="JE153" s="21"/>
      <c r="JF153" s="21"/>
      <c r="JG153" s="21"/>
      <c r="JH153" s="21"/>
      <c r="JI153" s="21"/>
      <c r="JJ153" s="21"/>
      <c r="JK153" s="21"/>
      <c r="JL153" s="21"/>
      <c r="JM153" s="21"/>
      <c r="JN153" s="21"/>
      <c r="JO153" s="21"/>
      <c r="JP153" s="21"/>
      <c r="JQ153" s="21"/>
      <c r="JR153" s="21"/>
      <c r="JS153" s="21"/>
      <c r="JT153" s="21"/>
      <c r="JU153" s="21"/>
      <c r="JV153" s="21"/>
      <c r="JW153" s="21"/>
      <c r="JX153" s="21"/>
      <c r="JY153" s="21"/>
      <c r="JZ153" s="21"/>
      <c r="KA153" s="21"/>
    </row>
    <row r="154" spans="1:287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  <c r="IW154" s="21"/>
      <c r="IX154" s="21"/>
      <c r="IY154" s="21"/>
      <c r="IZ154" s="21"/>
      <c r="JA154" s="21"/>
      <c r="JB154" s="21"/>
      <c r="JC154" s="21"/>
      <c r="JD154" s="21"/>
      <c r="JE154" s="21"/>
      <c r="JF154" s="21"/>
      <c r="JG154" s="21"/>
      <c r="JH154" s="21"/>
      <c r="JI154" s="21"/>
      <c r="JJ154" s="21"/>
      <c r="JK154" s="21"/>
      <c r="JL154" s="21"/>
      <c r="JM154" s="21"/>
      <c r="JN154" s="21"/>
      <c r="JO154" s="21"/>
      <c r="JP154" s="21"/>
      <c r="JQ154" s="21"/>
      <c r="JR154" s="21"/>
      <c r="JS154" s="21"/>
      <c r="JT154" s="21"/>
      <c r="JU154" s="21"/>
      <c r="JV154" s="21"/>
      <c r="JW154" s="21"/>
      <c r="JX154" s="21"/>
      <c r="JY154" s="21"/>
      <c r="JZ154" s="21"/>
      <c r="KA154" s="21"/>
    </row>
    <row r="155" spans="1:287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  <c r="IV155" s="21"/>
      <c r="IW155" s="21"/>
      <c r="IX155" s="21"/>
      <c r="IY155" s="21"/>
      <c r="IZ155" s="21"/>
      <c r="JA155" s="21"/>
      <c r="JB155" s="21"/>
      <c r="JC155" s="21"/>
      <c r="JD155" s="21"/>
      <c r="JE155" s="21"/>
      <c r="JF155" s="21"/>
      <c r="JG155" s="21"/>
      <c r="JH155" s="21"/>
      <c r="JI155" s="21"/>
      <c r="JJ155" s="21"/>
      <c r="JK155" s="21"/>
      <c r="JL155" s="21"/>
      <c r="JM155" s="21"/>
      <c r="JN155" s="21"/>
      <c r="JO155" s="21"/>
      <c r="JP155" s="21"/>
      <c r="JQ155" s="21"/>
      <c r="JR155" s="21"/>
      <c r="JS155" s="21"/>
      <c r="JT155" s="21"/>
      <c r="JU155" s="21"/>
      <c r="JV155" s="21"/>
      <c r="JW155" s="21"/>
      <c r="JX155" s="21"/>
      <c r="JY155" s="21"/>
      <c r="JZ155" s="21"/>
      <c r="KA155" s="21"/>
    </row>
    <row r="156" spans="1:287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  <c r="IV156" s="21"/>
      <c r="IW156" s="21"/>
      <c r="IX156" s="21"/>
      <c r="IY156" s="21"/>
      <c r="IZ156" s="21"/>
      <c r="JA156" s="21"/>
      <c r="JB156" s="21"/>
      <c r="JC156" s="21"/>
      <c r="JD156" s="21"/>
      <c r="JE156" s="21"/>
      <c r="JF156" s="21"/>
      <c r="JG156" s="21"/>
      <c r="JH156" s="21"/>
      <c r="JI156" s="21"/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/>
      <c r="KA156" s="21"/>
    </row>
    <row r="157" spans="1:287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  <c r="IW157" s="21"/>
      <c r="IX157" s="21"/>
      <c r="IY157" s="21"/>
      <c r="IZ157" s="21"/>
      <c r="JA157" s="21"/>
      <c r="JB157" s="21"/>
      <c r="JC157" s="21"/>
      <c r="JD157" s="21"/>
      <c r="JE157" s="21"/>
      <c r="JF157" s="21"/>
      <c r="JG157" s="21"/>
      <c r="JH157" s="21"/>
      <c r="JI157" s="21"/>
      <c r="JJ157" s="21"/>
      <c r="JK157" s="21"/>
      <c r="JL157" s="21"/>
      <c r="JM157" s="21"/>
      <c r="JN157" s="21"/>
      <c r="JO157" s="21"/>
      <c r="JP157" s="21"/>
      <c r="JQ157" s="21"/>
      <c r="JR157" s="21"/>
      <c r="JS157" s="21"/>
      <c r="JT157" s="21"/>
      <c r="JU157" s="21"/>
      <c r="JV157" s="21"/>
      <c r="JW157" s="21"/>
      <c r="JX157" s="21"/>
      <c r="JY157" s="21"/>
      <c r="JZ157" s="21"/>
      <c r="KA157" s="21"/>
    </row>
    <row r="158" spans="1:287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</row>
    <row r="159" spans="1:287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  <c r="IW159" s="21"/>
      <c r="IX159" s="21"/>
      <c r="IY159" s="21"/>
      <c r="IZ159" s="21"/>
      <c r="JA159" s="21"/>
      <c r="JB159" s="21"/>
      <c r="JC159" s="21"/>
      <c r="JD159" s="21"/>
      <c r="JE159" s="21"/>
      <c r="JF159" s="21"/>
      <c r="JG159" s="21"/>
      <c r="JH159" s="21"/>
      <c r="JI159" s="21"/>
      <c r="JJ159" s="21"/>
      <c r="JK159" s="21"/>
      <c r="JL159" s="21"/>
      <c r="JM159" s="21"/>
      <c r="JN159" s="21"/>
      <c r="JO159" s="21"/>
      <c r="JP159" s="21"/>
      <c r="JQ159" s="21"/>
      <c r="JR159" s="21"/>
      <c r="JS159" s="21"/>
      <c r="JT159" s="21"/>
      <c r="JU159" s="21"/>
      <c r="JV159" s="21"/>
      <c r="JW159" s="21"/>
      <c r="JX159" s="21"/>
      <c r="JY159" s="21"/>
      <c r="JZ159" s="21"/>
      <c r="KA159" s="21"/>
    </row>
    <row r="160" spans="1:287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</row>
    <row r="161" spans="1:33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</row>
    <row r="162" spans="1:33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</row>
    <row r="163" spans="1:33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</row>
    <row r="164" spans="1:33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</row>
    <row r="165" spans="1:33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</row>
    <row r="166" spans="1:33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</row>
    <row r="167" spans="1:33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</row>
    <row r="168" spans="1:33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</row>
    <row r="169" spans="1:33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</row>
    <row r="170" spans="1:33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</row>
    <row r="171" spans="1:33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</row>
    <row r="172" spans="1:33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</row>
    <row r="173" spans="1:33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</row>
    <row r="174" spans="1:33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</row>
    <row r="175" spans="1:33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</row>
    <row r="176" spans="1:33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</row>
    <row r="177" spans="1:33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</row>
    <row r="178" spans="1:33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</row>
    <row r="179" spans="1:33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</row>
    <row r="180" spans="1:33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</row>
    <row r="181" spans="1:33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</row>
    <row r="182" spans="1:33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</row>
    <row r="183" spans="1:33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</row>
    <row r="184" spans="1:33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</row>
    <row r="185" spans="1:33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</row>
    <row r="186" spans="1:33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</row>
    <row r="187" spans="1:33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</row>
    <row r="188" spans="1:33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</row>
    <row r="189" spans="1:33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</row>
    <row r="190" spans="1:33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</row>
    <row r="191" spans="1:33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</row>
    <row r="192" spans="1:33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</row>
    <row r="193" spans="1:33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</row>
    <row r="194" spans="1:33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</row>
    <row r="195" spans="1:33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</row>
    <row r="196" spans="1:33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</row>
    <row r="197" spans="1:33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</row>
    <row r="198" spans="1:33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</row>
    <row r="199" spans="1:33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</row>
    <row r="200" spans="1:33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</row>
    <row r="201" spans="1:33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</row>
    <row r="202" spans="1:33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</row>
    <row r="203" spans="1:33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</row>
    <row r="204" spans="1:33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</row>
    <row r="205" spans="1:33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</row>
    <row r="206" spans="1:33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</row>
    <row r="207" spans="1:33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</row>
    <row r="208" spans="1:33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</row>
    <row r="209" spans="1:33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</row>
    <row r="210" spans="1:33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</row>
    <row r="211" spans="1:33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</row>
    <row r="212" spans="1:33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</row>
    <row r="213" spans="1:33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</row>
    <row r="214" spans="1:33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</row>
    <row r="215" spans="1:33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</row>
  </sheetData>
  <sortState ref="A12:L37">
    <sortCondition ref="B12:B37"/>
  </sortState>
  <mergeCells count="12">
    <mergeCell ref="E44:F44"/>
    <mergeCell ref="E43:F43"/>
    <mergeCell ref="A7:A9"/>
    <mergeCell ref="H7:L7"/>
    <mergeCell ref="H8:I8"/>
    <mergeCell ref="B7:B9"/>
    <mergeCell ref="C8:D8"/>
    <mergeCell ref="C7:G7"/>
    <mergeCell ref="J8:J9"/>
    <mergeCell ref="K8:L8"/>
    <mergeCell ref="E8:E9"/>
    <mergeCell ref="F8:G8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&amp;L&amp;G&amp;C&amp;"+,Regular"&amp;10Statistika tržišta osiguranja&amp;R&amp;"+,Regular"&amp;10Mjesčno izvješće</oddHeader>
    <oddFooter>&amp;C&amp;"+,Regular"&amp;10U izvješće su uključeni podatci zaključno s 30.04.2018.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4"/>
  <sheetViews>
    <sheetView showGridLines="0" showRuler="0" view="pageLayout" zoomScale="70" zoomScaleNormal="80" zoomScalePageLayoutView="70" workbookViewId="0">
      <selection activeCell="B30" sqref="B30"/>
    </sheetView>
  </sheetViews>
  <sheetFormatPr defaultRowHeight="15" x14ac:dyDescent="0.25"/>
  <cols>
    <col min="1" max="1" width="7.140625" customWidth="1"/>
    <col min="2" max="2" width="33.85546875" customWidth="1"/>
    <col min="3" max="4" width="18.140625" customWidth="1"/>
    <col min="5" max="6" width="13" customWidth="1"/>
    <col min="7" max="7" width="12.85546875" customWidth="1"/>
    <col min="8" max="9" width="18.140625" customWidth="1"/>
    <col min="10" max="10" width="13.85546875" customWidth="1"/>
    <col min="11" max="11" width="13.7109375" customWidth="1"/>
    <col min="12" max="12" width="12.28515625" customWidth="1"/>
  </cols>
  <sheetData>
    <row r="3" spans="1:12" ht="16.5" customHeight="1" x14ac:dyDescent="0.25">
      <c r="A3" s="52"/>
      <c r="B3" s="52"/>
      <c r="C3" s="52"/>
      <c r="D3" s="52"/>
      <c r="E3" s="65" t="s">
        <v>72</v>
      </c>
      <c r="F3" s="52"/>
      <c r="G3" s="52"/>
      <c r="H3" s="52"/>
      <c r="I3" s="52"/>
      <c r="J3" s="52"/>
      <c r="K3" s="52"/>
      <c r="L3" s="52"/>
    </row>
    <row r="4" spans="1:12" ht="16.5" customHeight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ht="16.5" customHeight="1" x14ac:dyDescent="0.25">
      <c r="A5" s="52"/>
      <c r="B5" s="52"/>
      <c r="C5" s="51"/>
      <c r="D5" s="51"/>
      <c r="E5" s="51"/>
      <c r="F5" s="51"/>
      <c r="G5" s="51"/>
      <c r="H5" s="52"/>
      <c r="I5" s="52"/>
      <c r="J5" s="52"/>
      <c r="K5" s="52"/>
      <c r="L5" s="52"/>
    </row>
    <row r="6" spans="1:12" ht="16.5" customHeight="1" thickBot="1" x14ac:dyDescent="0.3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 ht="16.5" customHeight="1" x14ac:dyDescent="0.25">
      <c r="A7" s="73" t="s">
        <v>54</v>
      </c>
      <c r="B7" s="86" t="s">
        <v>70</v>
      </c>
      <c r="C7" s="76" t="s">
        <v>50</v>
      </c>
      <c r="D7" s="76"/>
      <c r="E7" s="76"/>
      <c r="F7" s="76"/>
      <c r="G7" s="76"/>
      <c r="H7" s="76" t="s">
        <v>52</v>
      </c>
      <c r="I7" s="76"/>
      <c r="J7" s="76"/>
      <c r="K7" s="76"/>
      <c r="L7" s="77"/>
    </row>
    <row r="8" spans="1:12" s="39" customFormat="1" ht="16.5" customHeight="1" x14ac:dyDescent="0.25">
      <c r="A8" s="74"/>
      <c r="B8" s="87"/>
      <c r="C8" s="78" t="s">
        <v>22</v>
      </c>
      <c r="D8" s="78"/>
      <c r="E8" s="82" t="s">
        <v>58</v>
      </c>
      <c r="F8" s="84" t="s">
        <v>60</v>
      </c>
      <c r="G8" s="84"/>
      <c r="H8" s="78" t="s">
        <v>22</v>
      </c>
      <c r="I8" s="78"/>
      <c r="J8" s="82" t="s">
        <v>58</v>
      </c>
      <c r="K8" s="84" t="s">
        <v>60</v>
      </c>
      <c r="L8" s="85"/>
    </row>
    <row r="9" spans="1:12" ht="16.5" customHeight="1" thickBot="1" x14ac:dyDescent="0.3">
      <c r="A9" s="75"/>
      <c r="B9" s="88"/>
      <c r="C9" s="63" t="s">
        <v>55</v>
      </c>
      <c r="D9" s="63" t="s">
        <v>56</v>
      </c>
      <c r="E9" s="83"/>
      <c r="F9" s="53" t="s">
        <v>51</v>
      </c>
      <c r="G9" s="53" t="s">
        <v>53</v>
      </c>
      <c r="H9" s="63" t="s">
        <v>55</v>
      </c>
      <c r="I9" s="63" t="s">
        <v>56</v>
      </c>
      <c r="J9" s="83"/>
      <c r="K9" s="53" t="s">
        <v>51</v>
      </c>
      <c r="L9" s="54" t="s">
        <v>53</v>
      </c>
    </row>
    <row r="10" spans="1:12" ht="16.5" customHeight="1" x14ac:dyDescent="0.25">
      <c r="A10" s="19" t="s">
        <v>23</v>
      </c>
      <c r="B10" s="7" t="s">
        <v>68</v>
      </c>
      <c r="C10" s="56">
        <v>13183402.229999997</v>
      </c>
      <c r="D10" s="56">
        <v>16924112.030000005</v>
      </c>
      <c r="E10" s="13">
        <f>IFERROR((D10-C10)/C10*100, "-")</f>
        <v>28.374388755944143</v>
      </c>
      <c r="F10" s="13">
        <f>C10/C30*100</f>
        <v>10.980536101098991</v>
      </c>
      <c r="G10" s="37">
        <f>D10/D30*100</f>
        <v>13.558348154054459</v>
      </c>
      <c r="H10" s="58">
        <v>1952230.4899999995</v>
      </c>
      <c r="I10" s="58">
        <v>1659512.53</v>
      </c>
      <c r="J10" s="13">
        <f t="shared" ref="J10:J29" si="0">IFERROR((I10-H10)/H10*100, "-")</f>
        <v>-14.994026653072076</v>
      </c>
      <c r="K10" s="13">
        <f>H10/H30*100</f>
        <v>5.5677259410091571</v>
      </c>
      <c r="L10" s="40">
        <f>I10/I30*100</f>
        <v>4.8127169081658199</v>
      </c>
    </row>
    <row r="11" spans="1:12" ht="16.5" customHeight="1" x14ac:dyDescent="0.25">
      <c r="A11" s="19" t="s">
        <v>24</v>
      </c>
      <c r="B11" s="7" t="s">
        <v>0</v>
      </c>
      <c r="C11" s="56">
        <v>5810961.660000002</v>
      </c>
      <c r="D11" s="56">
        <v>6514279.7929400587</v>
      </c>
      <c r="E11" s="13">
        <f>IFERROR((D11-C11)/C11*100, "-")</f>
        <v>12.103300178030368</v>
      </c>
      <c r="F11" s="13">
        <f>C11/C30*100</f>
        <v>4.8399853980433516</v>
      </c>
      <c r="G11" s="37">
        <f>D11/D30*100</f>
        <v>5.2187596754878651</v>
      </c>
      <c r="H11" s="58">
        <v>0</v>
      </c>
      <c r="I11" s="58">
        <v>0</v>
      </c>
      <c r="J11" s="13" t="str">
        <f>IFERROR((I11-H11)/H11*100, "-")</f>
        <v>-</v>
      </c>
      <c r="K11" s="13">
        <f>H11/H30*100</f>
        <v>0</v>
      </c>
      <c r="L11" s="40">
        <f>I11/I30*100</f>
        <v>0</v>
      </c>
    </row>
    <row r="12" spans="1:12" ht="16.5" customHeight="1" x14ac:dyDescent="0.25">
      <c r="A12" s="19" t="s">
        <v>25</v>
      </c>
      <c r="B12" s="7" t="s">
        <v>65</v>
      </c>
      <c r="C12" s="56">
        <v>565404.04999999993</v>
      </c>
      <c r="D12" s="56">
        <v>1468153.01</v>
      </c>
      <c r="E12" s="13">
        <f t="shared" ref="E12:E29" si="1">IFERROR((D12-C12)/C12*100, "-")</f>
        <v>159.66439575379769</v>
      </c>
      <c r="F12" s="13">
        <f>C12/C30*100</f>
        <v>0.47092848070771337</v>
      </c>
      <c r="G12" s="37">
        <f>D12/D30*100</f>
        <v>1.1761757200447338</v>
      </c>
      <c r="H12" s="58">
        <v>0</v>
      </c>
      <c r="I12" s="58">
        <v>0</v>
      </c>
      <c r="J12" s="13" t="str">
        <f>IFERROR((#REF!-I12)/I12*100, "-")</f>
        <v>-</v>
      </c>
      <c r="K12" s="13">
        <f>H12/H30*100</f>
        <v>0</v>
      </c>
      <c r="L12" s="40">
        <f>I12/I30*100</f>
        <v>0</v>
      </c>
    </row>
    <row r="13" spans="1:12" ht="16.5" customHeight="1" x14ac:dyDescent="0.25">
      <c r="A13" s="19" t="s">
        <v>26</v>
      </c>
      <c r="B13" s="7" t="s">
        <v>12</v>
      </c>
      <c r="C13" s="56">
        <v>1599162.82</v>
      </c>
      <c r="D13" s="56">
        <v>1633685.82</v>
      </c>
      <c r="E13" s="13">
        <f t="shared" si="1"/>
        <v>2.1588170740487822</v>
      </c>
      <c r="F13" s="13">
        <f>C13/C30*100</f>
        <v>1.3319524634230382</v>
      </c>
      <c r="G13" s="37">
        <f>D13/D30*100</f>
        <v>1.308788377354055</v>
      </c>
      <c r="H13" s="58">
        <v>0</v>
      </c>
      <c r="I13" s="58">
        <v>0</v>
      </c>
      <c r="J13" s="13" t="str">
        <f t="shared" si="0"/>
        <v>-</v>
      </c>
      <c r="K13" s="13">
        <f>H13/H30*100</f>
        <v>0</v>
      </c>
      <c r="L13" s="40">
        <f>I13/I30*100</f>
        <v>0</v>
      </c>
    </row>
    <row r="14" spans="1:12" ht="16.5" customHeight="1" x14ac:dyDescent="0.25">
      <c r="A14" s="19" t="s">
        <v>27</v>
      </c>
      <c r="B14" s="7" t="s">
        <v>1</v>
      </c>
      <c r="C14" s="56">
        <v>3523810.83</v>
      </c>
      <c r="D14" s="56">
        <v>2888121</v>
      </c>
      <c r="E14" s="13">
        <f t="shared" si="1"/>
        <v>-18.039839840097208</v>
      </c>
      <c r="F14" s="13">
        <f>C14/C30*100</f>
        <v>2.9350035261920859</v>
      </c>
      <c r="G14" s="37">
        <f>D14/D30*100</f>
        <v>2.3137491621199051</v>
      </c>
      <c r="H14" s="58">
        <v>0</v>
      </c>
      <c r="I14" s="58">
        <v>0</v>
      </c>
      <c r="J14" s="13" t="str">
        <f t="shared" si="0"/>
        <v>-</v>
      </c>
      <c r="K14" s="13">
        <f>H14/H30*100</f>
        <v>0</v>
      </c>
      <c r="L14" s="40">
        <f>I14/I30*100</f>
        <v>0</v>
      </c>
    </row>
    <row r="15" spans="1:12" ht="16.5" customHeight="1" x14ac:dyDescent="0.25">
      <c r="A15" s="19" t="s">
        <v>28</v>
      </c>
      <c r="B15" s="7" t="s">
        <v>64</v>
      </c>
      <c r="C15" s="56">
        <v>7346879.2700000005</v>
      </c>
      <c r="D15" s="56">
        <v>11371605.540000511</v>
      </c>
      <c r="E15" s="13">
        <f t="shared" si="1"/>
        <v>54.781440147450667</v>
      </c>
      <c r="F15" s="13">
        <f>C15/C30*100</f>
        <v>6.1192605404296181</v>
      </c>
      <c r="G15" s="37">
        <f>D15/D30*100</f>
        <v>9.1100901901735618</v>
      </c>
      <c r="H15" s="58">
        <v>0</v>
      </c>
      <c r="I15" s="58">
        <v>0</v>
      </c>
      <c r="J15" s="13" t="str">
        <f t="shared" si="0"/>
        <v>-</v>
      </c>
      <c r="K15" s="13">
        <f>H15/H30*100</f>
        <v>0</v>
      </c>
      <c r="L15" s="40">
        <f>I15/I30*100</f>
        <v>0</v>
      </c>
    </row>
    <row r="16" spans="1:12" ht="16.5" customHeight="1" x14ac:dyDescent="0.25">
      <c r="A16" s="19" t="s">
        <v>29</v>
      </c>
      <c r="B16" s="7" t="s">
        <v>2</v>
      </c>
      <c r="C16" s="56">
        <v>13424087.67</v>
      </c>
      <c r="D16" s="56">
        <v>13656855.400000002</v>
      </c>
      <c r="E16" s="13">
        <f t="shared" si="1"/>
        <v>1.7339556752164915</v>
      </c>
      <c r="F16" s="13">
        <f>C16/C30*100</f>
        <v>11.1810044716168</v>
      </c>
      <c r="G16" s="37">
        <f>D16/D30*100</f>
        <v>10.940863536861062</v>
      </c>
      <c r="H16" s="58">
        <v>2779711.69</v>
      </c>
      <c r="I16" s="58">
        <v>2735128.0360000003</v>
      </c>
      <c r="J16" s="13">
        <f t="shared" si="0"/>
        <v>-1.6038948988986563</v>
      </c>
      <c r="K16" s="13">
        <f>H16/H30*100</f>
        <v>7.9276873116244619</v>
      </c>
      <c r="L16" s="40">
        <f>I16/I30*100</f>
        <v>7.9320865054604752</v>
      </c>
    </row>
    <row r="17" spans="1:12" ht="16.5" customHeight="1" x14ac:dyDescent="0.25">
      <c r="A17" s="19" t="s">
        <v>30</v>
      </c>
      <c r="B17" s="7" t="s">
        <v>13</v>
      </c>
      <c r="C17" s="56">
        <v>1319025.94</v>
      </c>
      <c r="D17" s="56">
        <v>1032130.22</v>
      </c>
      <c r="E17" s="13">
        <f t="shared" si="1"/>
        <v>-21.750574518648207</v>
      </c>
      <c r="F17" s="13">
        <f>C17/C30*100</f>
        <v>1.0986247479802516</v>
      </c>
      <c r="G17" s="37">
        <f>D17/D30*100</f>
        <v>0.82686647537400026</v>
      </c>
      <c r="H17" s="58">
        <v>0</v>
      </c>
      <c r="I17" s="58">
        <v>0</v>
      </c>
      <c r="J17" s="13" t="str">
        <f t="shared" si="0"/>
        <v>-</v>
      </c>
      <c r="K17" s="13">
        <f>H17/H30*100</f>
        <v>0</v>
      </c>
      <c r="L17" s="40">
        <f>I17/I30*100</f>
        <v>0</v>
      </c>
    </row>
    <row r="18" spans="1:12" ht="16.5" customHeight="1" x14ac:dyDescent="0.25">
      <c r="A18" s="19" t="s">
        <v>31</v>
      </c>
      <c r="B18" s="7" t="s">
        <v>14</v>
      </c>
      <c r="C18" s="56">
        <v>1541164.11</v>
      </c>
      <c r="D18" s="56">
        <v>1923651.3499999999</v>
      </c>
      <c r="E18" s="13">
        <f t="shared" si="1"/>
        <v>24.818073397777198</v>
      </c>
      <c r="F18" s="13">
        <f>C18/C30*100</f>
        <v>1.2836449842259801</v>
      </c>
      <c r="G18" s="37">
        <f>D18/D30*100</f>
        <v>1.5410873364631621</v>
      </c>
      <c r="H18" s="58">
        <v>0</v>
      </c>
      <c r="I18" s="58">
        <v>0</v>
      </c>
      <c r="J18" s="13" t="str">
        <f t="shared" si="0"/>
        <v>-</v>
      </c>
      <c r="K18" s="13">
        <f>H18/H30*100</f>
        <v>0</v>
      </c>
      <c r="L18" s="40">
        <f>I18/I30*100</f>
        <v>0</v>
      </c>
    </row>
    <row r="19" spans="1:12" ht="16.5" customHeight="1" x14ac:dyDescent="0.25">
      <c r="A19" s="19" t="s">
        <v>32</v>
      </c>
      <c r="B19" s="7" t="s">
        <v>3</v>
      </c>
      <c r="C19" s="56">
        <v>15256468.709999999</v>
      </c>
      <c r="D19" s="56">
        <v>15948078.410000002</v>
      </c>
      <c r="E19" s="13">
        <f t="shared" si="1"/>
        <v>4.533222681777473</v>
      </c>
      <c r="F19" s="13">
        <f>C19/C30*100</f>
        <v>12.707205812489436</v>
      </c>
      <c r="G19" s="37">
        <f>D19/D30*100</f>
        <v>12.776422130014655</v>
      </c>
      <c r="H19" s="58">
        <v>0</v>
      </c>
      <c r="I19" s="58">
        <v>0</v>
      </c>
      <c r="J19" s="13" t="str">
        <f t="shared" si="0"/>
        <v>-</v>
      </c>
      <c r="K19" s="13">
        <f>H19/H30*100</f>
        <v>0</v>
      </c>
      <c r="L19" s="40">
        <f>I19/I30*100</f>
        <v>0</v>
      </c>
    </row>
    <row r="20" spans="1:12" ht="16.5" customHeight="1" x14ac:dyDescent="0.25">
      <c r="A20" s="19" t="s">
        <v>33</v>
      </c>
      <c r="B20" s="7" t="s">
        <v>4</v>
      </c>
      <c r="C20" s="56">
        <v>2943555.5500000063</v>
      </c>
      <c r="D20" s="56">
        <v>7846064.1200001631</v>
      </c>
      <c r="E20" s="13">
        <f t="shared" si="1"/>
        <v>166.55057078845161</v>
      </c>
      <c r="F20" s="13">
        <f>C20/C30*100</f>
        <v>2.4517053654643273</v>
      </c>
      <c r="G20" s="37">
        <f>D20/D30*100</f>
        <v>6.2856868820902694</v>
      </c>
      <c r="H20" s="58">
        <v>8598048.369999988</v>
      </c>
      <c r="I20" s="58">
        <v>8341050.8499999885</v>
      </c>
      <c r="J20" s="13">
        <f t="shared" si="0"/>
        <v>-2.9890215655997747</v>
      </c>
      <c r="K20" s="13">
        <f>H20/H30*100</f>
        <v>24.521477969386925</v>
      </c>
      <c r="L20" s="40">
        <f>I20/I30*100</f>
        <v>24.18970374249951</v>
      </c>
    </row>
    <row r="21" spans="1:12" ht="16.5" customHeight="1" x14ac:dyDescent="0.25">
      <c r="A21" s="19" t="s">
        <v>34</v>
      </c>
      <c r="B21" s="7" t="s">
        <v>5</v>
      </c>
      <c r="C21" s="56">
        <v>150442.97000000015</v>
      </c>
      <c r="D21" s="56">
        <v>150043</v>
      </c>
      <c r="E21" s="13">
        <f t="shared" si="1"/>
        <v>-0.26586154208478224</v>
      </c>
      <c r="F21" s="13">
        <f>C21/C30*100</f>
        <v>0.1253048670154665</v>
      </c>
      <c r="G21" s="37">
        <f>D21/D30*100</f>
        <v>0.12020336597114765</v>
      </c>
      <c r="H21" s="58">
        <v>7471870.9499999657</v>
      </c>
      <c r="I21" s="58">
        <v>6520502</v>
      </c>
      <c r="J21" s="13">
        <f t="shared" si="0"/>
        <v>-12.73267373548482</v>
      </c>
      <c r="K21" s="13">
        <f>H21/H30*100</f>
        <v>21.309640398141489</v>
      </c>
      <c r="L21" s="40">
        <f>I21/I30*100</f>
        <v>18.909968835926204</v>
      </c>
    </row>
    <row r="22" spans="1:12" ht="16.5" customHeight="1" x14ac:dyDescent="0.25">
      <c r="A22" s="19" t="s">
        <v>35</v>
      </c>
      <c r="B22" s="7" t="s">
        <v>18</v>
      </c>
      <c r="C22" s="56">
        <v>694964.61</v>
      </c>
      <c r="D22" s="56">
        <v>806214.96</v>
      </c>
      <c r="E22" s="13">
        <f t="shared" si="1"/>
        <v>16.008059748538848</v>
      </c>
      <c r="F22" s="13">
        <f>C22/C30*100</f>
        <v>0.57884026110695275</v>
      </c>
      <c r="G22" s="37">
        <f>D22/D30*100</f>
        <v>0.64587986036199063</v>
      </c>
      <c r="H22" s="58">
        <v>0</v>
      </c>
      <c r="I22" s="58">
        <v>0</v>
      </c>
      <c r="J22" s="13" t="str">
        <f t="shared" si="0"/>
        <v>-</v>
      </c>
      <c r="K22" s="13">
        <f>H22/H30*100</f>
        <v>0</v>
      </c>
      <c r="L22" s="40">
        <f>I22/I30*100</f>
        <v>0</v>
      </c>
    </row>
    <row r="23" spans="1:12" ht="16.5" customHeight="1" x14ac:dyDescent="0.25">
      <c r="A23" s="19" t="s">
        <v>36</v>
      </c>
      <c r="B23" s="7" t="s">
        <v>11</v>
      </c>
      <c r="C23" s="56">
        <v>1244416.26</v>
      </c>
      <c r="D23" s="56">
        <v>1634412.6099999999</v>
      </c>
      <c r="E23" s="13">
        <f t="shared" si="1"/>
        <v>31.339702199005327</v>
      </c>
      <c r="F23" s="13">
        <f>C23/C30*100</f>
        <v>1.0364818905874036</v>
      </c>
      <c r="G23" s="37">
        <f>D23/D30*100</f>
        <v>1.30937062780462</v>
      </c>
      <c r="H23" s="58">
        <v>0</v>
      </c>
      <c r="I23" s="58">
        <v>0</v>
      </c>
      <c r="J23" s="13" t="str">
        <f t="shared" si="0"/>
        <v>-</v>
      </c>
      <c r="K23" s="13">
        <f>H23/H30*100</f>
        <v>0</v>
      </c>
      <c r="L23" s="40">
        <f>I23/I30*100</f>
        <v>0</v>
      </c>
    </row>
    <row r="24" spans="1:12" ht="16.5" customHeight="1" x14ac:dyDescent="0.25">
      <c r="A24" s="19" t="s">
        <v>37</v>
      </c>
      <c r="B24" s="7" t="s">
        <v>6</v>
      </c>
      <c r="C24" s="57">
        <v>15666787.649999999</v>
      </c>
      <c r="D24" s="57">
        <v>16879763.0931</v>
      </c>
      <c r="E24" s="13">
        <f t="shared" si="1"/>
        <v>7.7423366563598108</v>
      </c>
      <c r="F24" s="13">
        <f>C24/C30*100</f>
        <v>13.048962959470961</v>
      </c>
      <c r="G24" s="37">
        <f>D24/D30*100</f>
        <v>13.522819062443237</v>
      </c>
      <c r="H24" s="58">
        <v>1176650.42</v>
      </c>
      <c r="I24" s="58">
        <v>1145896.58</v>
      </c>
      <c r="J24" s="13">
        <f t="shared" si="0"/>
        <v>-2.6136768811929589</v>
      </c>
      <c r="K24" s="13">
        <f>H24/H30*100</f>
        <v>3.3557856515873397</v>
      </c>
      <c r="L24" s="40">
        <f>I24/I30*100</f>
        <v>3.3231902416400478</v>
      </c>
    </row>
    <row r="25" spans="1:12" ht="16.5" customHeight="1" x14ac:dyDescent="0.25">
      <c r="A25" s="19" t="s">
        <v>38</v>
      </c>
      <c r="B25" s="7" t="s">
        <v>7</v>
      </c>
      <c r="C25" s="57">
        <v>11262095.879999999</v>
      </c>
      <c r="D25" s="57">
        <v>11497085.970000001</v>
      </c>
      <c r="E25" s="13">
        <f t="shared" si="1"/>
        <v>2.0865573557876842</v>
      </c>
      <c r="F25" s="13">
        <f>C25/C30*100</f>
        <v>9.3802683273191931</v>
      </c>
      <c r="G25" s="37">
        <f>D25/D30*100</f>
        <v>9.2106158398169669</v>
      </c>
      <c r="H25" s="58">
        <v>3718536.1419999832</v>
      </c>
      <c r="I25" s="58">
        <v>3862226.9219999798</v>
      </c>
      <c r="J25" s="13">
        <f t="shared" si="0"/>
        <v>3.8641759690606006</v>
      </c>
      <c r="K25" s="13">
        <f>H25/H30*100</f>
        <v>10.605197617005469</v>
      </c>
      <c r="L25" s="40">
        <f>I25/I30*100</f>
        <v>11.200761955489744</v>
      </c>
    </row>
    <row r="26" spans="1:12" ht="16.5" customHeight="1" x14ac:dyDescent="0.25">
      <c r="A26" s="19" t="s">
        <v>39</v>
      </c>
      <c r="B26" s="7" t="s">
        <v>8</v>
      </c>
      <c r="C26" s="57">
        <v>8168146.8099999996</v>
      </c>
      <c r="D26" s="57">
        <v>7107290.5699999994</v>
      </c>
      <c r="E26" s="13">
        <f t="shared" si="1"/>
        <v>-12.987722486834199</v>
      </c>
      <c r="F26" s="13">
        <f>C26/C30*100</f>
        <v>6.8032992820459199</v>
      </c>
      <c r="G26" s="37">
        <f>D26/D30*100</f>
        <v>5.6938360966456045</v>
      </c>
      <c r="H26" s="58">
        <v>8313888.3600000003</v>
      </c>
      <c r="I26" s="58">
        <v>9441630.1199999992</v>
      </c>
      <c r="J26" s="13">
        <f t="shared" si="0"/>
        <v>13.564552603638749</v>
      </c>
      <c r="K26" s="13">
        <f>H26/H30*100</f>
        <v>23.711058775967629</v>
      </c>
      <c r="L26" s="40">
        <f>I26/I30*100</f>
        <v>27.381470219553979</v>
      </c>
    </row>
    <row r="27" spans="1:12" ht="16.5" customHeight="1" x14ac:dyDescent="0.25">
      <c r="A27" s="19" t="s">
        <v>40</v>
      </c>
      <c r="B27" s="7" t="s">
        <v>9</v>
      </c>
      <c r="C27" s="57">
        <v>6669034.9600000009</v>
      </c>
      <c r="D27" s="57">
        <v>238572.83000000002</v>
      </c>
      <c r="E27" s="13">
        <f t="shared" si="1"/>
        <v>-96.422678372044402</v>
      </c>
      <c r="F27" s="13">
        <f>C27/C30*100</f>
        <v>5.5546798815810154</v>
      </c>
      <c r="G27" s="37">
        <f>D27/D30*100</f>
        <v>0.19112692491660654</v>
      </c>
      <c r="H27" s="58">
        <v>0</v>
      </c>
      <c r="I27" s="58">
        <v>0</v>
      </c>
      <c r="J27" s="13" t="str">
        <f t="shared" si="0"/>
        <v>-</v>
      </c>
      <c r="K27" s="13">
        <f>H27/H30*100</f>
        <v>0</v>
      </c>
      <c r="L27" s="40">
        <f>I27/I30*100</f>
        <v>0</v>
      </c>
    </row>
    <row r="28" spans="1:12" ht="16.5" customHeight="1" x14ac:dyDescent="0.25">
      <c r="A28" s="19" t="s">
        <v>41</v>
      </c>
      <c r="B28" s="7" t="s">
        <v>21</v>
      </c>
      <c r="C28" s="57">
        <v>5239338.55</v>
      </c>
      <c r="D28" s="57">
        <v>5304171.8299999991</v>
      </c>
      <c r="E28" s="13">
        <f t="shared" si="1"/>
        <v>1.2374325381206628</v>
      </c>
      <c r="F28" s="13">
        <f>C28/C30*100</f>
        <v>4.3638770243418916</v>
      </c>
      <c r="G28" s="37">
        <f>D28/D30*100</f>
        <v>4.2493105820021055</v>
      </c>
      <c r="H28" s="58">
        <v>1052400.22</v>
      </c>
      <c r="I28" s="58">
        <v>775876.05</v>
      </c>
      <c r="J28" s="13">
        <f t="shared" si="0"/>
        <v>-26.275571284088095</v>
      </c>
      <c r="K28" s="13">
        <f>H28/H30*100</f>
        <v>3.0014263352775239</v>
      </c>
      <c r="L28" s="40">
        <f>I28/I30*100</f>
        <v>2.2501015912642188</v>
      </c>
    </row>
    <row r="29" spans="1:12" ht="16.5" customHeight="1" x14ac:dyDescent="0.25">
      <c r="A29" s="19" t="s">
        <v>42</v>
      </c>
      <c r="B29" s="7" t="s">
        <v>10</v>
      </c>
      <c r="C29" s="57">
        <v>4452403.01</v>
      </c>
      <c r="D29" s="57">
        <v>0</v>
      </c>
      <c r="E29" s="13">
        <f t="shared" si="1"/>
        <v>-100</v>
      </c>
      <c r="F29" s="13">
        <f>C29/C30*100</f>
        <v>3.7084336148595862</v>
      </c>
      <c r="G29" s="37">
        <f>D29/D30*100</f>
        <v>0</v>
      </c>
      <c r="H29" s="58">
        <v>0</v>
      </c>
      <c r="I29" s="58">
        <v>0</v>
      </c>
      <c r="J29" s="13" t="str">
        <f t="shared" si="0"/>
        <v>-</v>
      </c>
      <c r="K29" s="13">
        <f>H29/H30*100</f>
        <v>0</v>
      </c>
      <c r="L29" s="40">
        <f>I29/I30*100</f>
        <v>0</v>
      </c>
    </row>
    <row r="30" spans="1:12" ht="16.5" customHeight="1" x14ac:dyDescent="0.25">
      <c r="A30" s="3"/>
      <c r="B30" s="55" t="s">
        <v>61</v>
      </c>
      <c r="C30" s="5">
        <f>SUM(C10:C29)</f>
        <v>120061553.54000002</v>
      </c>
      <c r="D30" s="5">
        <f>SUM(D10:D29)</f>
        <v>124824291.55604073</v>
      </c>
      <c r="E30" s="4">
        <f>(D30-C30)/C30*100</f>
        <v>3.9669135336100294</v>
      </c>
      <c r="F30" s="11">
        <f>SUM(F10:F29)</f>
        <v>99.999999999999957</v>
      </c>
      <c r="G30" s="11">
        <f>SUM(G10:G29)</f>
        <v>100.00000000000001</v>
      </c>
      <c r="H30" s="11">
        <f>SUM(H10:H29)</f>
        <v>35063336.641999938</v>
      </c>
      <c r="I30" s="11">
        <f>SUM(I10:I29)</f>
        <v>34481823.08799997</v>
      </c>
      <c r="J30" s="4">
        <f>(I30-H30)/H30*100</f>
        <v>-1.6584661064555195</v>
      </c>
      <c r="K30" s="11">
        <f>SUM(K10:K29)</f>
        <v>100</v>
      </c>
      <c r="L30" s="38">
        <f>SUM(L10:L29)</f>
        <v>100</v>
      </c>
    </row>
    <row r="31" spans="1:12" x14ac:dyDescent="0.25">
      <c r="A31" s="23"/>
      <c r="B31" s="23"/>
      <c r="C31" s="25"/>
      <c r="D31" s="25"/>
      <c r="E31" s="23"/>
      <c r="F31" s="23"/>
      <c r="G31" s="23"/>
      <c r="H31" s="23"/>
      <c r="I31" s="23"/>
      <c r="J31" s="23"/>
      <c r="K31" s="23"/>
      <c r="L31" s="23"/>
    </row>
    <row r="32" spans="1:12" x14ac:dyDescent="0.25">
      <c r="C32" s="26"/>
      <c r="D32" s="26"/>
      <c r="E32" s="27"/>
      <c r="F32" s="27"/>
      <c r="G32" s="27"/>
      <c r="H32" s="26"/>
      <c r="I32" s="26"/>
      <c r="J32" s="23"/>
      <c r="K32" s="23"/>
      <c r="L32" s="23"/>
    </row>
    <row r="33" spans="1:12" x14ac:dyDescent="0.25">
      <c r="A33" s="23"/>
      <c r="B33" s="61" t="s">
        <v>67</v>
      </c>
      <c r="C33" s="15"/>
      <c r="D33" s="32"/>
      <c r="E33" s="27"/>
      <c r="F33" s="27"/>
      <c r="G33" s="27"/>
      <c r="H33" s="26"/>
      <c r="I33" s="26"/>
      <c r="J33" s="23"/>
      <c r="K33" s="23"/>
      <c r="L33" s="23"/>
    </row>
    <row r="34" spans="1:12" x14ac:dyDescent="0.25">
      <c r="A34" s="23"/>
      <c r="B34" s="70"/>
      <c r="C34" s="16"/>
      <c r="D34" s="30"/>
      <c r="E34" s="27"/>
      <c r="F34" s="27"/>
      <c r="G34" s="27"/>
      <c r="H34" s="27"/>
      <c r="I34" s="27"/>
      <c r="J34" s="23"/>
      <c r="K34" s="23"/>
      <c r="L34" s="23"/>
    </row>
    <row r="35" spans="1:12" x14ac:dyDescent="0.25">
      <c r="A35" s="23"/>
      <c r="B35" s="70"/>
      <c r="C35" s="30"/>
      <c r="D35" s="33"/>
      <c r="E35" s="17"/>
      <c r="F35" s="17"/>
      <c r="G35" s="27"/>
      <c r="H35" s="27"/>
      <c r="I35" s="27"/>
      <c r="J35" s="23"/>
      <c r="K35" s="23"/>
      <c r="L35" s="23"/>
    </row>
    <row r="36" spans="1:12" x14ac:dyDescent="0.25">
      <c r="A36" s="23"/>
      <c r="B36" s="22"/>
      <c r="C36" s="28"/>
      <c r="D36" s="31"/>
      <c r="E36" s="36"/>
      <c r="F36" s="36"/>
      <c r="G36" s="27"/>
      <c r="H36" s="26"/>
      <c r="I36" s="26"/>
      <c r="J36" s="23"/>
      <c r="K36" s="23"/>
      <c r="L36" s="23"/>
    </row>
    <row r="37" spans="1:12" x14ac:dyDescent="0.25">
      <c r="A37" s="23"/>
      <c r="B37" s="24"/>
      <c r="C37" s="23"/>
      <c r="D37" s="12"/>
      <c r="E37" s="35"/>
      <c r="F37" s="35"/>
      <c r="G37" s="23"/>
      <c r="H37" s="23"/>
      <c r="I37" s="23"/>
      <c r="J37" s="23"/>
      <c r="K37" s="23"/>
      <c r="L37" s="23"/>
    </row>
    <row r="38" spans="1:12" x14ac:dyDescent="0.25">
      <c r="A38" s="23"/>
      <c r="B38" s="22"/>
      <c r="C38" s="29"/>
      <c r="D38" s="34"/>
      <c r="E38" s="29"/>
      <c r="F38" s="29"/>
      <c r="G38" s="23"/>
      <c r="H38" s="23"/>
      <c r="I38" s="23"/>
      <c r="J38" s="23"/>
      <c r="K38" s="23"/>
      <c r="L38" s="23"/>
    </row>
    <row r="39" spans="1:12" x14ac:dyDescent="0.25">
      <c r="A39" s="23"/>
      <c r="B39" s="22"/>
      <c r="C39" s="9"/>
      <c r="D39" s="9"/>
      <c r="E39" s="29"/>
      <c r="F39" s="29"/>
      <c r="G39" s="23"/>
      <c r="H39" s="23"/>
      <c r="I39" s="23"/>
      <c r="J39" s="23"/>
      <c r="K39" s="23"/>
      <c r="L39" s="23"/>
    </row>
    <row r="40" spans="1:12" x14ac:dyDescent="0.25">
      <c r="A40" s="23"/>
      <c r="B40" s="22"/>
      <c r="C40" s="6"/>
      <c r="D40" s="6"/>
      <c r="E40" s="6"/>
      <c r="F40" s="6"/>
      <c r="G40" s="23"/>
      <c r="H40" s="23"/>
      <c r="I40" s="23"/>
      <c r="J40" s="23"/>
      <c r="K40" s="23"/>
      <c r="L40" s="23"/>
    </row>
    <row r="41" spans="1:12" x14ac:dyDescent="0.25">
      <c r="A41" s="23"/>
      <c r="B41" s="22"/>
      <c r="C41" s="10"/>
      <c r="D41" s="10"/>
      <c r="E41" s="6"/>
      <c r="F41" s="6"/>
      <c r="G41" s="23"/>
      <c r="H41" s="23"/>
      <c r="I41" s="23"/>
      <c r="J41" s="23"/>
      <c r="K41" s="23"/>
      <c r="L41" s="23"/>
    </row>
    <row r="42" spans="1:12" x14ac:dyDescent="0.25">
      <c r="A42" s="23"/>
      <c r="B42" s="22"/>
      <c r="C42" s="6"/>
      <c r="D42" s="6"/>
      <c r="E42" s="6"/>
      <c r="F42" s="6"/>
      <c r="G42" s="23"/>
      <c r="H42" s="23"/>
      <c r="I42" s="23"/>
      <c r="J42" s="23"/>
      <c r="K42" s="23"/>
      <c r="L42" s="23"/>
    </row>
    <row r="43" spans="1:12" x14ac:dyDescent="0.25">
      <c r="A43" s="23"/>
      <c r="B43" s="22"/>
      <c r="C43" s="6"/>
      <c r="D43" s="6"/>
      <c r="E43" s="6"/>
      <c r="F43" s="6"/>
      <c r="G43" s="23"/>
      <c r="H43" s="23"/>
      <c r="I43" s="23"/>
      <c r="J43" s="23"/>
      <c r="K43" s="23"/>
      <c r="L43" s="23"/>
    </row>
    <row r="44" spans="1:12" x14ac:dyDescent="0.25">
      <c r="A44" s="23"/>
      <c r="B44" s="22"/>
      <c r="C44" s="6"/>
      <c r="D44" s="6"/>
      <c r="E44" s="6"/>
      <c r="F44" s="6"/>
      <c r="G44" s="23"/>
      <c r="H44" s="23"/>
      <c r="I44" s="23"/>
      <c r="J44" s="23"/>
      <c r="K44" s="23"/>
      <c r="L44" s="23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pageMargins left="0.39370078740157483" right="0.39370078740157483" top="0.74803149606299213" bottom="0.74803149606299213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osiguranja&amp;R&amp;"+,Regular"&amp;10Mjesčno izvješće</oddHeader>
    <oddFooter>&amp;C&amp;"+,Regular"&amp;10U izvješće su uključeni podatci zaključno s 30.04.2018.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3"/>
  <sheetViews>
    <sheetView showGridLines="0" showRuler="0" view="pageLayout" zoomScale="70" zoomScaleNormal="80" zoomScalePageLayoutView="70" workbookViewId="0">
      <selection activeCell="B36" sqref="B36"/>
    </sheetView>
  </sheetViews>
  <sheetFormatPr defaultRowHeight="15" x14ac:dyDescent="0.25"/>
  <cols>
    <col min="1" max="1" width="7.85546875" customWidth="1"/>
    <col min="2" max="2" width="30" customWidth="1"/>
    <col min="3" max="4" width="18.140625" customWidth="1"/>
    <col min="5" max="5" width="14.7109375" customWidth="1"/>
    <col min="6" max="6" width="16.28515625" customWidth="1"/>
    <col min="7" max="7" width="13.42578125" customWidth="1"/>
    <col min="8" max="8" width="18.28515625" customWidth="1"/>
    <col min="9" max="9" width="18.140625" customWidth="1"/>
    <col min="10" max="10" width="12.7109375" customWidth="1"/>
    <col min="11" max="11" width="12.42578125" customWidth="1"/>
    <col min="12" max="12" width="14.85546875" customWidth="1"/>
  </cols>
  <sheetData>
    <row r="3" spans="1:12" x14ac:dyDescent="0.25">
      <c r="A3" s="66"/>
      <c r="B3" s="66"/>
      <c r="C3" s="66"/>
      <c r="D3" s="66"/>
      <c r="E3" s="67" t="s">
        <v>73</v>
      </c>
      <c r="F3" s="66"/>
      <c r="G3" s="66"/>
      <c r="H3" s="66"/>
      <c r="I3" s="66"/>
      <c r="J3" s="66"/>
      <c r="K3" s="66"/>
      <c r="L3" s="66"/>
    </row>
    <row r="4" spans="1:12" x14ac:dyDescent="0.2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x14ac:dyDescent="0.25">
      <c r="A5" s="66"/>
      <c r="B5" s="66"/>
      <c r="C5" s="68"/>
      <c r="D5" s="68"/>
      <c r="E5" s="68"/>
      <c r="F5" s="68"/>
      <c r="G5" s="68"/>
      <c r="H5" s="66"/>
      <c r="I5" s="66"/>
      <c r="J5" s="66"/>
      <c r="K5" s="66"/>
      <c r="L5" s="66"/>
    </row>
    <row r="6" spans="1:12" ht="15.75" thickBot="1" x14ac:dyDescent="0.3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x14ac:dyDescent="0.25">
      <c r="A7" s="73" t="s">
        <v>54</v>
      </c>
      <c r="B7" s="79" t="s">
        <v>70</v>
      </c>
      <c r="C7" s="76" t="s">
        <v>50</v>
      </c>
      <c r="D7" s="76"/>
      <c r="E7" s="76"/>
      <c r="F7" s="76"/>
      <c r="G7" s="76"/>
      <c r="H7" s="76" t="s">
        <v>52</v>
      </c>
      <c r="I7" s="76"/>
      <c r="J7" s="76"/>
      <c r="K7" s="76"/>
      <c r="L7" s="77"/>
    </row>
    <row r="8" spans="1:12" ht="15.75" customHeight="1" x14ac:dyDescent="0.25">
      <c r="A8" s="74"/>
      <c r="B8" s="80"/>
      <c r="C8" s="78" t="s">
        <v>22</v>
      </c>
      <c r="D8" s="78"/>
      <c r="E8" s="82" t="s">
        <v>57</v>
      </c>
      <c r="F8" s="84" t="s">
        <v>60</v>
      </c>
      <c r="G8" s="84"/>
      <c r="H8" s="78" t="s">
        <v>22</v>
      </c>
      <c r="I8" s="78"/>
      <c r="J8" s="82" t="s">
        <v>58</v>
      </c>
      <c r="K8" s="84" t="s">
        <v>60</v>
      </c>
      <c r="L8" s="85"/>
    </row>
    <row r="9" spans="1:12" ht="16.5" customHeight="1" thickBot="1" x14ac:dyDescent="0.3">
      <c r="A9" s="75"/>
      <c r="B9" s="81"/>
      <c r="C9" s="63" t="s">
        <v>55</v>
      </c>
      <c r="D9" s="63" t="s">
        <v>56</v>
      </c>
      <c r="E9" s="83"/>
      <c r="F9" s="53" t="s">
        <v>51</v>
      </c>
      <c r="G9" s="53" t="s">
        <v>53</v>
      </c>
      <c r="H9" s="63" t="s">
        <v>55</v>
      </c>
      <c r="I9" s="63" t="s">
        <v>56</v>
      </c>
      <c r="J9" s="83"/>
      <c r="K9" s="53" t="s">
        <v>51</v>
      </c>
      <c r="L9" s="54" t="s">
        <v>53</v>
      </c>
    </row>
    <row r="10" spans="1:12" x14ac:dyDescent="0.25">
      <c r="A10" s="19">
        <v>1</v>
      </c>
      <c r="B10" s="7" t="s">
        <v>68</v>
      </c>
      <c r="C10" s="59">
        <v>400382.43</v>
      </c>
      <c r="D10" s="42">
        <v>1949582.4800000002</v>
      </c>
      <c r="E10" s="43">
        <f t="shared" ref="E10:E35" si="0">IFERROR((D10-C10)/C10*100, "-")</f>
        <v>386.93007832536517</v>
      </c>
      <c r="F10" s="43">
        <f t="shared" ref="F10:F35" si="1">C10/C$36*100</f>
        <v>0.716706398702187</v>
      </c>
      <c r="G10" s="44">
        <f t="shared" ref="G10:G35" si="2">D10/D$36*100</f>
        <v>3.2609152398851213</v>
      </c>
      <c r="H10" s="60">
        <v>36583.25</v>
      </c>
      <c r="I10" s="42">
        <v>23055.86</v>
      </c>
      <c r="J10" s="43">
        <f t="shared" ref="J10:J35" si="3">IFERROR((I10-H10)/H10*100, "-")</f>
        <v>-36.977004503427111</v>
      </c>
      <c r="K10" s="43">
        <f t="shared" ref="K10:K35" si="4">H10/H$36*100</f>
        <v>0.34277152190263299</v>
      </c>
      <c r="L10" s="45">
        <f t="shared" ref="L10:L35" si="5">I10/I$36*100</f>
        <v>0.20140479382897333</v>
      </c>
    </row>
    <row r="11" spans="1:12" x14ac:dyDescent="0.25">
      <c r="A11" s="19" t="s">
        <v>24</v>
      </c>
      <c r="B11" s="7" t="s">
        <v>0</v>
      </c>
      <c r="C11" s="59">
        <v>1320312.0199</v>
      </c>
      <c r="D11" s="42">
        <v>1869834.9499999965</v>
      </c>
      <c r="E11" s="43">
        <f>IFERROR((D11-C11)/C11*100, "-")</f>
        <v>41.620686763240798</v>
      </c>
      <c r="F11" s="43">
        <f>C11/C$36*100</f>
        <v>2.3634305654864507</v>
      </c>
      <c r="G11" s="44">
        <f>D11/D$36*100</f>
        <v>3.1275277384134172</v>
      </c>
      <c r="H11" s="60">
        <v>0</v>
      </c>
      <c r="I11" s="42">
        <v>0</v>
      </c>
      <c r="J11" s="43" t="str">
        <f>IFERROR((I11-H11)/H11*100, "-")</f>
        <v>-</v>
      </c>
      <c r="K11" s="43">
        <f>H11/H$36*100</f>
        <v>0</v>
      </c>
      <c r="L11" s="45">
        <f>I11/I$36*100</f>
        <v>0</v>
      </c>
    </row>
    <row r="12" spans="1:12" x14ac:dyDescent="0.25">
      <c r="A12" s="19" t="s">
        <v>25</v>
      </c>
      <c r="B12" s="7" t="s">
        <v>65</v>
      </c>
      <c r="C12" s="59">
        <v>4939554.68</v>
      </c>
      <c r="D12" s="42">
        <v>5328014.5999999996</v>
      </c>
      <c r="E12" s="43">
        <f t="shared" si="0"/>
        <v>7.8642700641184105</v>
      </c>
      <c r="F12" s="43">
        <f t="shared" si="1"/>
        <v>8.8420724303394973</v>
      </c>
      <c r="G12" s="44">
        <f t="shared" si="2"/>
        <v>8.9117563302427829</v>
      </c>
      <c r="H12" s="60">
        <v>0</v>
      </c>
      <c r="I12" s="42">
        <v>0</v>
      </c>
      <c r="J12" s="43" t="str">
        <f t="shared" si="3"/>
        <v>-</v>
      </c>
      <c r="K12" s="43">
        <f t="shared" si="4"/>
        <v>0</v>
      </c>
      <c r="L12" s="45">
        <f t="shared" si="5"/>
        <v>0</v>
      </c>
    </row>
    <row r="13" spans="1:12" x14ac:dyDescent="0.25">
      <c r="A13" s="19" t="s">
        <v>26</v>
      </c>
      <c r="B13" s="7" t="s">
        <v>12</v>
      </c>
      <c r="C13" s="59">
        <v>3535505.75</v>
      </c>
      <c r="D13" s="42">
        <v>3434669.12</v>
      </c>
      <c r="E13" s="43">
        <f t="shared" si="0"/>
        <v>-2.8521133079758076</v>
      </c>
      <c r="F13" s="43">
        <f t="shared" si="1"/>
        <v>6.328748226223051</v>
      </c>
      <c r="G13" s="44">
        <f t="shared" si="2"/>
        <v>5.7449043537623581</v>
      </c>
      <c r="H13" s="60">
        <v>0</v>
      </c>
      <c r="I13" s="42">
        <v>0</v>
      </c>
      <c r="J13" s="43" t="str">
        <f t="shared" si="3"/>
        <v>-</v>
      </c>
      <c r="K13" s="43">
        <f t="shared" si="4"/>
        <v>0</v>
      </c>
      <c r="L13" s="45">
        <f t="shared" si="5"/>
        <v>0</v>
      </c>
    </row>
    <row r="14" spans="1:12" x14ac:dyDescent="0.25">
      <c r="A14" s="19" t="s">
        <v>27</v>
      </c>
      <c r="B14" s="7" t="s">
        <v>1</v>
      </c>
      <c r="C14" s="59">
        <v>207664.1</v>
      </c>
      <c r="D14" s="42">
        <v>236370</v>
      </c>
      <c r="E14" s="43">
        <f t="shared" si="0"/>
        <v>13.823236659586319</v>
      </c>
      <c r="F14" s="43">
        <f t="shared" si="1"/>
        <v>0.37173007129891</v>
      </c>
      <c r="G14" s="44">
        <f t="shared" si="2"/>
        <v>0.39535774616298658</v>
      </c>
      <c r="H14" s="60">
        <v>0</v>
      </c>
      <c r="I14" s="42">
        <v>0</v>
      </c>
      <c r="J14" s="43" t="str">
        <f t="shared" si="3"/>
        <v>-</v>
      </c>
      <c r="K14" s="43">
        <f t="shared" si="4"/>
        <v>0</v>
      </c>
      <c r="L14" s="45">
        <f t="shared" si="5"/>
        <v>0</v>
      </c>
    </row>
    <row r="15" spans="1:12" x14ac:dyDescent="0.25">
      <c r="A15" s="19" t="s">
        <v>28</v>
      </c>
      <c r="B15" s="7" t="s">
        <v>64</v>
      </c>
      <c r="C15" s="59">
        <v>0</v>
      </c>
      <c r="D15" s="42">
        <v>595155.34000000008</v>
      </c>
      <c r="E15" s="43" t="str">
        <f t="shared" si="0"/>
        <v>-</v>
      </c>
      <c r="F15" s="43">
        <f t="shared" si="1"/>
        <v>0</v>
      </c>
      <c r="G15" s="44">
        <f t="shared" si="2"/>
        <v>0.99547012666271539</v>
      </c>
      <c r="H15" s="60">
        <v>0</v>
      </c>
      <c r="I15" s="42">
        <v>0</v>
      </c>
      <c r="J15" s="43" t="str">
        <f t="shared" si="3"/>
        <v>-</v>
      </c>
      <c r="K15" s="43">
        <f t="shared" si="4"/>
        <v>0</v>
      </c>
      <c r="L15" s="45">
        <f t="shared" si="5"/>
        <v>0</v>
      </c>
    </row>
    <row r="16" spans="1:12" x14ac:dyDescent="0.25">
      <c r="A16" s="19" t="s">
        <v>29</v>
      </c>
      <c r="B16" s="7" t="s">
        <v>2</v>
      </c>
      <c r="C16" s="59">
        <v>491035.67</v>
      </c>
      <c r="D16" s="42">
        <v>882595.34</v>
      </c>
      <c r="E16" s="43">
        <f t="shared" si="0"/>
        <v>79.741593925345583</v>
      </c>
      <c r="F16" s="43">
        <f t="shared" si="1"/>
        <v>0.87898064527960307</v>
      </c>
      <c r="G16" s="44">
        <f t="shared" si="2"/>
        <v>1.4762486965196719</v>
      </c>
      <c r="H16" s="60">
        <v>31547.03</v>
      </c>
      <c r="I16" s="42">
        <v>41666.654000000002</v>
      </c>
      <c r="J16" s="43">
        <f t="shared" si="3"/>
        <v>32.077897665802467</v>
      </c>
      <c r="K16" s="43">
        <f t="shared" si="4"/>
        <v>0.29558400318747019</v>
      </c>
      <c r="L16" s="45">
        <f t="shared" si="5"/>
        <v>0.36397965022398504</v>
      </c>
    </row>
    <row r="17" spans="1:12" x14ac:dyDescent="0.25">
      <c r="A17" s="19" t="s">
        <v>30</v>
      </c>
      <c r="B17" s="7" t="s">
        <v>13</v>
      </c>
      <c r="C17" s="59">
        <v>7256835.1100000003</v>
      </c>
      <c r="D17" s="42">
        <v>7117407.9100000001</v>
      </c>
      <c r="E17" s="43">
        <f t="shared" si="0"/>
        <v>-1.9213224206771344</v>
      </c>
      <c r="F17" s="43">
        <f t="shared" si="1"/>
        <v>12.990130854802217</v>
      </c>
      <c r="G17" s="44">
        <f t="shared" si="2"/>
        <v>11.904735583281353</v>
      </c>
      <c r="H17" s="60">
        <v>0</v>
      </c>
      <c r="I17" s="42">
        <v>0</v>
      </c>
      <c r="J17" s="43" t="str">
        <f t="shared" si="3"/>
        <v>-</v>
      </c>
      <c r="K17" s="43">
        <f t="shared" si="4"/>
        <v>0</v>
      </c>
      <c r="L17" s="45">
        <f t="shared" si="5"/>
        <v>0</v>
      </c>
    </row>
    <row r="18" spans="1:12" x14ac:dyDescent="0.25">
      <c r="A18" s="19" t="s">
        <v>31</v>
      </c>
      <c r="B18" s="7" t="s">
        <v>14</v>
      </c>
      <c r="C18" s="59">
        <v>5744580.4100000001</v>
      </c>
      <c r="D18" s="42">
        <v>5775673.9400000004</v>
      </c>
      <c r="E18" s="43">
        <f t="shared" si="0"/>
        <v>0.5412672080605494</v>
      </c>
      <c r="F18" s="43">
        <f t="shared" si="1"/>
        <v>10.283112417560963</v>
      </c>
      <c r="G18" s="44">
        <f t="shared" si="2"/>
        <v>9.6605213499627567</v>
      </c>
      <c r="H18" s="60">
        <v>243163.02</v>
      </c>
      <c r="I18" s="42">
        <v>234616.67</v>
      </c>
      <c r="J18" s="43">
        <f t="shared" si="3"/>
        <v>-3.514658602282525</v>
      </c>
      <c r="K18" s="43">
        <f t="shared" si="4"/>
        <v>2.2783475616802877</v>
      </c>
      <c r="L18" s="45">
        <f t="shared" si="5"/>
        <v>2.0494972666467559</v>
      </c>
    </row>
    <row r="19" spans="1:12" x14ac:dyDescent="0.25">
      <c r="A19" s="19" t="s">
        <v>32</v>
      </c>
      <c r="B19" s="7" t="s">
        <v>3</v>
      </c>
      <c r="C19" s="59">
        <v>2125961.3199999998</v>
      </c>
      <c r="D19" s="42">
        <v>2429007.37</v>
      </c>
      <c r="E19" s="43">
        <f t="shared" si="0"/>
        <v>14.254542034659423</v>
      </c>
      <c r="F19" s="43">
        <f t="shared" si="1"/>
        <v>3.8055867772153431</v>
      </c>
      <c r="G19" s="44">
        <f t="shared" si="2"/>
        <v>4.0628120286689668</v>
      </c>
      <c r="H19" s="60">
        <v>0</v>
      </c>
      <c r="I19" s="42">
        <v>0</v>
      </c>
      <c r="J19" s="43" t="str">
        <f t="shared" si="3"/>
        <v>-</v>
      </c>
      <c r="K19" s="43">
        <f t="shared" si="4"/>
        <v>0</v>
      </c>
      <c r="L19" s="45">
        <f t="shared" si="5"/>
        <v>0</v>
      </c>
    </row>
    <row r="20" spans="1:12" x14ac:dyDescent="0.25">
      <c r="A20" s="19" t="s">
        <v>33</v>
      </c>
      <c r="B20" s="7" t="s">
        <v>63</v>
      </c>
      <c r="C20" s="59">
        <v>2476744.3199999998</v>
      </c>
      <c r="D20" s="42">
        <v>2674979.7200000002</v>
      </c>
      <c r="E20" s="43">
        <f t="shared" si="0"/>
        <v>8.0038701774432806</v>
      </c>
      <c r="F20" s="43">
        <f t="shared" si="1"/>
        <v>4.4335074895601609</v>
      </c>
      <c r="G20" s="44">
        <f t="shared" si="2"/>
        <v>4.4742308801070232</v>
      </c>
      <c r="H20" s="60">
        <v>0</v>
      </c>
      <c r="I20" s="42">
        <v>0</v>
      </c>
      <c r="J20" s="43" t="str">
        <f t="shared" si="3"/>
        <v>-</v>
      </c>
      <c r="K20" s="43">
        <f t="shared" si="4"/>
        <v>0</v>
      </c>
      <c r="L20" s="45">
        <f t="shared" si="5"/>
        <v>0</v>
      </c>
    </row>
    <row r="21" spans="1:12" x14ac:dyDescent="0.25">
      <c r="A21" s="19" t="s">
        <v>34</v>
      </c>
      <c r="B21" s="7" t="s">
        <v>16</v>
      </c>
      <c r="C21" s="59">
        <v>3126.82</v>
      </c>
      <c r="D21" s="42">
        <v>3631.36</v>
      </c>
      <c r="E21" s="43">
        <f t="shared" si="0"/>
        <v>16.135882462054095</v>
      </c>
      <c r="F21" s="43">
        <f t="shared" si="1"/>
        <v>5.5971784316059337E-3</v>
      </c>
      <c r="G21" s="44">
        <f t="shared" si="2"/>
        <v>6.0738939167678772E-3</v>
      </c>
      <c r="H21" s="60">
        <v>4869909.4800000004</v>
      </c>
      <c r="I21" s="42">
        <v>5171619.18</v>
      </c>
      <c r="J21" s="43">
        <f t="shared" si="3"/>
        <v>6.1953862025377777</v>
      </c>
      <c r="K21" s="43">
        <f t="shared" si="4"/>
        <v>45.629250653992202</v>
      </c>
      <c r="L21" s="45">
        <f t="shared" si="5"/>
        <v>45.176753099206188</v>
      </c>
    </row>
    <row r="22" spans="1:12" x14ac:dyDescent="0.25">
      <c r="A22" s="19" t="s">
        <v>35</v>
      </c>
      <c r="B22" s="7" t="s">
        <v>17</v>
      </c>
      <c r="C22" s="59">
        <v>181571.02</v>
      </c>
      <c r="D22" s="42">
        <v>675901.88</v>
      </c>
      <c r="E22" s="43">
        <f t="shared" si="0"/>
        <v>272.25206974108534</v>
      </c>
      <c r="F22" s="43">
        <f t="shared" si="1"/>
        <v>0.32502203419086789</v>
      </c>
      <c r="G22" s="44">
        <f t="shared" si="2"/>
        <v>1.1305285945937531</v>
      </c>
      <c r="H22" s="60">
        <v>0</v>
      </c>
      <c r="I22" s="42">
        <v>0</v>
      </c>
      <c r="J22" s="43" t="str">
        <f t="shared" si="3"/>
        <v>-</v>
      </c>
      <c r="K22" s="43">
        <f t="shared" si="4"/>
        <v>0</v>
      </c>
      <c r="L22" s="45">
        <f t="shared" si="5"/>
        <v>0</v>
      </c>
    </row>
    <row r="23" spans="1:12" x14ac:dyDescent="0.25">
      <c r="A23" s="19" t="s">
        <v>36</v>
      </c>
      <c r="B23" s="7" t="s">
        <v>5</v>
      </c>
      <c r="C23" s="59">
        <v>72170.83</v>
      </c>
      <c r="D23" s="42">
        <v>67530</v>
      </c>
      <c r="E23" s="43">
        <f t="shared" si="0"/>
        <v>-6.4303403466469788</v>
      </c>
      <c r="F23" s="43">
        <f t="shared" si="1"/>
        <v>0.12918972408616372</v>
      </c>
      <c r="G23" s="44">
        <f t="shared" si="2"/>
        <v>0.11295218766504415</v>
      </c>
      <c r="H23" s="60">
        <v>2254733.54</v>
      </c>
      <c r="I23" s="42">
        <v>2433035</v>
      </c>
      <c r="J23" s="43">
        <f t="shared" si="3"/>
        <v>7.9078727857128497</v>
      </c>
      <c r="K23" s="43">
        <f t="shared" si="4"/>
        <v>21.126019339197892</v>
      </c>
      <c r="L23" s="45">
        <f t="shared" si="5"/>
        <v>21.253811939943951</v>
      </c>
    </row>
    <row r="24" spans="1:12" x14ac:dyDescent="0.25">
      <c r="A24" s="19" t="s">
        <v>37</v>
      </c>
      <c r="B24" s="7" t="s">
        <v>18</v>
      </c>
      <c r="C24" s="59">
        <v>1960734.36</v>
      </c>
      <c r="D24" s="42">
        <v>2406196.59</v>
      </c>
      <c r="E24" s="43">
        <f t="shared" si="0"/>
        <v>22.719152532217556</v>
      </c>
      <c r="F24" s="43">
        <f t="shared" si="1"/>
        <v>3.5098215023252584</v>
      </c>
      <c r="G24" s="44">
        <f t="shared" si="2"/>
        <v>4.0246582080952065</v>
      </c>
      <c r="H24" s="60">
        <v>0</v>
      </c>
      <c r="I24" s="42">
        <v>0</v>
      </c>
      <c r="J24" s="43" t="str">
        <f t="shared" si="3"/>
        <v>-</v>
      </c>
      <c r="K24" s="43">
        <f t="shared" si="4"/>
        <v>0</v>
      </c>
      <c r="L24" s="45">
        <f t="shared" si="5"/>
        <v>0</v>
      </c>
    </row>
    <row r="25" spans="1:12" x14ac:dyDescent="0.25">
      <c r="A25" s="19" t="s">
        <v>38</v>
      </c>
      <c r="B25" s="7" t="s">
        <v>19</v>
      </c>
      <c r="C25" s="59">
        <v>5133456.6900000004</v>
      </c>
      <c r="D25" s="42">
        <v>4759167.3949999996</v>
      </c>
      <c r="E25" s="43">
        <f t="shared" si="0"/>
        <v>-7.2911746918819489</v>
      </c>
      <c r="F25" s="43">
        <f t="shared" si="1"/>
        <v>9.189167609536586</v>
      </c>
      <c r="G25" s="44">
        <f t="shared" si="2"/>
        <v>7.9602897783118509</v>
      </c>
      <c r="H25" s="60">
        <v>0</v>
      </c>
      <c r="I25" s="42">
        <v>0</v>
      </c>
      <c r="J25" s="43" t="str">
        <f t="shared" si="3"/>
        <v>-</v>
      </c>
      <c r="K25" s="43">
        <f t="shared" si="4"/>
        <v>0</v>
      </c>
      <c r="L25" s="45">
        <f t="shared" si="5"/>
        <v>0</v>
      </c>
    </row>
    <row r="26" spans="1:12" x14ac:dyDescent="0.25">
      <c r="A26" s="19" t="s">
        <v>39</v>
      </c>
      <c r="B26" s="7" t="s">
        <v>11</v>
      </c>
      <c r="C26" s="59">
        <v>3180852.52</v>
      </c>
      <c r="D26" s="42">
        <v>3740313.38</v>
      </c>
      <c r="E26" s="43">
        <f t="shared" si="0"/>
        <v>17.588393566891931</v>
      </c>
      <c r="F26" s="43">
        <f t="shared" si="1"/>
        <v>5.6938995909784964</v>
      </c>
      <c r="G26" s="44">
        <f t="shared" si="2"/>
        <v>6.2561317758601449</v>
      </c>
      <c r="H26" s="60">
        <v>0</v>
      </c>
      <c r="I26" s="42">
        <v>0</v>
      </c>
      <c r="J26" s="43" t="str">
        <f t="shared" si="3"/>
        <v>-</v>
      </c>
      <c r="K26" s="43">
        <f t="shared" si="4"/>
        <v>0</v>
      </c>
      <c r="L26" s="45">
        <f t="shared" si="5"/>
        <v>0</v>
      </c>
    </row>
    <row r="27" spans="1:12" x14ac:dyDescent="0.25">
      <c r="A27" s="19" t="s">
        <v>40</v>
      </c>
      <c r="B27" s="7" t="s">
        <v>15</v>
      </c>
      <c r="C27" s="59">
        <v>2450037.61</v>
      </c>
      <c r="D27" s="42">
        <v>2927256.07</v>
      </c>
      <c r="E27" s="43">
        <f t="shared" si="0"/>
        <v>19.478005482536247</v>
      </c>
      <c r="F27" s="43">
        <f t="shared" si="1"/>
        <v>4.3857010212661267</v>
      </c>
      <c r="G27" s="44">
        <f t="shared" si="2"/>
        <v>4.8961939428739765</v>
      </c>
      <c r="H27" s="60">
        <v>0</v>
      </c>
      <c r="I27" s="42">
        <v>0</v>
      </c>
      <c r="J27" s="43" t="str">
        <f t="shared" si="3"/>
        <v>-</v>
      </c>
      <c r="K27" s="43">
        <f t="shared" si="4"/>
        <v>0</v>
      </c>
      <c r="L27" s="45">
        <f t="shared" si="5"/>
        <v>0</v>
      </c>
    </row>
    <row r="28" spans="1:12" x14ac:dyDescent="0.25">
      <c r="A28" s="19" t="s">
        <v>41</v>
      </c>
      <c r="B28" s="7" t="s">
        <v>6</v>
      </c>
      <c r="C28" s="59">
        <v>1406294.56</v>
      </c>
      <c r="D28" s="42">
        <v>1279350.3218999999</v>
      </c>
      <c r="E28" s="43">
        <f t="shared" si="0"/>
        <v>-9.0268597853354553</v>
      </c>
      <c r="F28" s="43">
        <f t="shared" si="1"/>
        <v>2.5173440043612221</v>
      </c>
      <c r="G28" s="44">
        <f t="shared" si="2"/>
        <v>2.1398699488906181</v>
      </c>
      <c r="H28" s="60">
        <v>0</v>
      </c>
      <c r="I28" s="42">
        <v>0</v>
      </c>
      <c r="J28" s="43" t="str">
        <f t="shared" si="3"/>
        <v>-</v>
      </c>
      <c r="K28" s="43">
        <f t="shared" si="4"/>
        <v>0</v>
      </c>
      <c r="L28" s="45">
        <f t="shared" si="5"/>
        <v>0</v>
      </c>
    </row>
    <row r="29" spans="1:12" x14ac:dyDescent="0.25">
      <c r="A29" s="19" t="s">
        <v>42</v>
      </c>
      <c r="B29" s="7" t="s">
        <v>62</v>
      </c>
      <c r="C29" s="59">
        <v>931233.12899999996</v>
      </c>
      <c r="D29" s="42">
        <v>1104743.075</v>
      </c>
      <c r="E29" s="43">
        <f t="shared" si="0"/>
        <v>18.632278061920196</v>
      </c>
      <c r="F29" s="43">
        <f t="shared" si="1"/>
        <v>1.6669581186111466</v>
      </c>
      <c r="G29" s="44">
        <f t="shared" si="2"/>
        <v>1.8478179642982075</v>
      </c>
      <c r="H29" s="60">
        <v>0</v>
      </c>
      <c r="I29" s="42">
        <v>0</v>
      </c>
      <c r="J29" s="43" t="str">
        <f t="shared" si="3"/>
        <v>-</v>
      </c>
      <c r="K29" s="43">
        <f t="shared" si="4"/>
        <v>0</v>
      </c>
      <c r="L29" s="45">
        <f t="shared" si="5"/>
        <v>0</v>
      </c>
    </row>
    <row r="30" spans="1:12" x14ac:dyDescent="0.25">
      <c r="A30" s="19" t="s">
        <v>43</v>
      </c>
      <c r="B30" s="7" t="s">
        <v>20</v>
      </c>
      <c r="C30" s="59">
        <v>3568181.98</v>
      </c>
      <c r="D30" s="42">
        <v>3723096.73</v>
      </c>
      <c r="E30" s="43">
        <f t="shared" si="0"/>
        <v>4.341559675720351</v>
      </c>
      <c r="F30" s="43">
        <f t="shared" si="1"/>
        <v>6.3872404610757743</v>
      </c>
      <c r="G30" s="44">
        <f t="shared" si="2"/>
        <v>6.2273348221838027</v>
      </c>
      <c r="H30" s="60">
        <v>0</v>
      </c>
      <c r="I30" s="42">
        <v>0</v>
      </c>
      <c r="J30" s="43" t="str">
        <f t="shared" si="3"/>
        <v>-</v>
      </c>
      <c r="K30" s="43">
        <f t="shared" si="4"/>
        <v>0</v>
      </c>
      <c r="L30" s="45">
        <f t="shared" si="5"/>
        <v>0</v>
      </c>
    </row>
    <row r="31" spans="1:12" x14ac:dyDescent="0.25">
      <c r="A31" s="19" t="s">
        <v>44</v>
      </c>
      <c r="B31" s="7" t="s">
        <v>7</v>
      </c>
      <c r="C31" s="59">
        <v>0</v>
      </c>
      <c r="D31" s="42">
        <v>0</v>
      </c>
      <c r="E31" s="43" t="str">
        <f t="shared" si="0"/>
        <v>-</v>
      </c>
      <c r="F31" s="43">
        <f t="shared" si="1"/>
        <v>0</v>
      </c>
      <c r="G31" s="44">
        <f t="shared" si="2"/>
        <v>0</v>
      </c>
      <c r="H31" s="60">
        <v>243248.31299999999</v>
      </c>
      <c r="I31" s="42">
        <v>351593.98800000007</v>
      </c>
      <c r="J31" s="43">
        <f t="shared" si="3"/>
        <v>44.541182491160825</v>
      </c>
      <c r="K31" s="43">
        <f t="shared" si="4"/>
        <v>2.2791467255440132</v>
      </c>
      <c r="L31" s="45">
        <f t="shared" si="5"/>
        <v>3.0713542962460103</v>
      </c>
    </row>
    <row r="32" spans="1:12" x14ac:dyDescent="0.25">
      <c r="A32" s="19" t="s">
        <v>45</v>
      </c>
      <c r="B32" s="7" t="s">
        <v>8</v>
      </c>
      <c r="C32" s="59">
        <v>1338252.43</v>
      </c>
      <c r="D32" s="42">
        <v>1481473.69</v>
      </c>
      <c r="E32" s="43">
        <f t="shared" si="0"/>
        <v>10.702110961233227</v>
      </c>
      <c r="F32" s="43">
        <f t="shared" si="1"/>
        <v>2.3955448785795883</v>
      </c>
      <c r="G32" s="44">
        <f t="shared" si="2"/>
        <v>2.477946012938034</v>
      </c>
      <c r="H32" s="60">
        <v>1786654.96</v>
      </c>
      <c r="I32" s="42">
        <v>2584506.5700000003</v>
      </c>
      <c r="J32" s="43">
        <f t="shared" si="3"/>
        <v>44.656166291895573</v>
      </c>
      <c r="K32" s="43">
        <f t="shared" si="4"/>
        <v>16.740296167073399</v>
      </c>
      <c r="L32" s="45">
        <f t="shared" si="5"/>
        <v>22.576993999810767</v>
      </c>
    </row>
    <row r="33" spans="1:12" x14ac:dyDescent="0.25">
      <c r="A33" s="19" t="s">
        <v>46</v>
      </c>
      <c r="B33" s="7" t="s">
        <v>9</v>
      </c>
      <c r="C33" s="59">
        <v>238386.95</v>
      </c>
      <c r="D33" s="42">
        <v>69420.47</v>
      </c>
      <c r="E33" s="43">
        <f t="shared" si="0"/>
        <v>-70.87908125843299</v>
      </c>
      <c r="F33" s="43">
        <f t="shared" si="1"/>
        <v>0.42672564935503871</v>
      </c>
      <c r="G33" s="44">
        <f t="shared" si="2"/>
        <v>0.11611423004939388</v>
      </c>
      <c r="H33" s="60">
        <v>0</v>
      </c>
      <c r="I33" s="42">
        <v>0</v>
      </c>
      <c r="J33" s="43" t="str">
        <f t="shared" si="3"/>
        <v>-</v>
      </c>
      <c r="K33" s="43">
        <f t="shared" si="4"/>
        <v>0</v>
      </c>
      <c r="L33" s="45">
        <f t="shared" si="5"/>
        <v>0</v>
      </c>
    </row>
    <row r="34" spans="1:12" x14ac:dyDescent="0.25">
      <c r="A34" s="19" t="s">
        <v>47</v>
      </c>
      <c r="B34" s="7" t="s">
        <v>21</v>
      </c>
      <c r="C34" s="59">
        <v>5421739.9500000002</v>
      </c>
      <c r="D34" s="42">
        <v>5254986.9000000004</v>
      </c>
      <c r="E34" s="43">
        <f t="shared" si="0"/>
        <v>-3.0756371854389624</v>
      </c>
      <c r="F34" s="43">
        <f t="shared" si="1"/>
        <v>9.7052103766498341</v>
      </c>
      <c r="G34" s="44">
        <f t="shared" si="2"/>
        <v>8.78960856665406</v>
      </c>
      <c r="H34" s="60">
        <v>1206940.28</v>
      </c>
      <c r="I34" s="42">
        <v>607429.03</v>
      </c>
      <c r="J34" s="43">
        <f t="shared" si="3"/>
        <v>-49.671989570188181</v>
      </c>
      <c r="K34" s="43">
        <f t="shared" si="4"/>
        <v>11.308584027422112</v>
      </c>
      <c r="L34" s="45">
        <f t="shared" si="5"/>
        <v>5.3062049540933742</v>
      </c>
    </row>
    <row r="35" spans="1:12" x14ac:dyDescent="0.25">
      <c r="A35" s="19" t="s">
        <v>48</v>
      </c>
      <c r="B35" s="7" t="s">
        <v>10</v>
      </c>
      <c r="C35" s="59">
        <v>1479604.04</v>
      </c>
      <c r="D35" s="42">
        <v>0</v>
      </c>
      <c r="E35" s="43">
        <f t="shared" si="0"/>
        <v>-100</v>
      </c>
      <c r="F35" s="43">
        <f t="shared" si="1"/>
        <v>2.6485719740838944</v>
      </c>
      <c r="G35" s="44">
        <f t="shared" si="2"/>
        <v>0</v>
      </c>
      <c r="H35" s="60">
        <v>0</v>
      </c>
      <c r="I35" s="42">
        <v>0</v>
      </c>
      <c r="J35" s="43" t="str">
        <f t="shared" si="3"/>
        <v>-</v>
      </c>
      <c r="K35" s="43">
        <f t="shared" si="4"/>
        <v>0</v>
      </c>
      <c r="L35" s="45">
        <f t="shared" si="5"/>
        <v>0</v>
      </c>
    </row>
    <row r="36" spans="1:12" x14ac:dyDescent="0.25">
      <c r="A36" s="3"/>
      <c r="B36" s="55" t="s">
        <v>61</v>
      </c>
      <c r="C36" s="46">
        <f>SUM(C10:C35)</f>
        <v>55864218.698900007</v>
      </c>
      <c r="D36" s="46">
        <f>SUM(D10:D35)</f>
        <v>59786358.63189999</v>
      </c>
      <c r="E36" s="47">
        <f>(D36-C36)/C36*100</f>
        <v>7.0208445125488028</v>
      </c>
      <c r="F36" s="48">
        <f>SUM(F10:F35)</f>
        <v>99.999999999999986</v>
      </c>
      <c r="G36" s="48">
        <f>SUM(G10:G35)</f>
        <v>100</v>
      </c>
      <c r="H36" s="46">
        <f>SUM(H10:H35)</f>
        <v>10672779.873</v>
      </c>
      <c r="I36" s="46">
        <f>SUM(I10:I35)</f>
        <v>11447522.952</v>
      </c>
      <c r="J36" s="47">
        <f>(I36-H36)/H36*100</f>
        <v>7.2590561055226583</v>
      </c>
      <c r="K36" s="48">
        <f>SUM(K10:K35)</f>
        <v>100</v>
      </c>
      <c r="L36" s="49">
        <f>SUM(L10:L35)</f>
        <v>100</v>
      </c>
    </row>
    <row r="37" spans="1:12" x14ac:dyDescent="0.25"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9" spans="1:12" x14ac:dyDescent="0.25">
      <c r="B39" s="61" t="s">
        <v>66</v>
      </c>
    </row>
    <row r="40" spans="1:12" x14ac:dyDescent="0.25">
      <c r="B40" s="70"/>
    </row>
    <row r="41" spans="1:12" x14ac:dyDescent="0.25">
      <c r="B41" s="70"/>
    </row>
    <row r="42" spans="1:12" x14ac:dyDescent="0.25">
      <c r="B42" s="70"/>
    </row>
    <row r="43" spans="1:12" x14ac:dyDescent="0.25">
      <c r="B43" s="70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pageMargins left="0.39370078740157483" right="0.39370078740157483" top="0.74803149606299213" bottom="0.74803149606299213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osiguranja&amp;R&amp;"+,Regular"&amp;10Mjesčno izvješće</oddHeader>
    <oddFooter>&amp;C&amp;"+,Regular"&amp;10U izvješće su uključeni podatci zaključno s 30.04.2018.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BiH</vt:lpstr>
      <vt:lpstr>FBiH</vt:lpstr>
      <vt:lpstr>RS</vt:lpstr>
      <vt:lpstr>BiH!Print_Area</vt:lpstr>
      <vt:lpstr>RS!Print_Area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2018-10-11T10:26:37Z</cp:lastPrinted>
  <dcterms:created xsi:type="dcterms:W3CDTF">2018-01-08T12:56:16Z</dcterms:created>
  <dcterms:modified xsi:type="dcterms:W3CDTF">2018-10-16T12:36:54Z</dcterms:modified>
</cp:coreProperties>
</file>